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3AFC0ABA-03CB-4A5B-9E5E-99957FC44A35}" xr6:coauthVersionLast="43" xr6:coauthVersionMax="43" xr10:uidLastSave="{00000000-0000-0000-0000-000000000000}"/>
  <bookViews>
    <workbookView xWindow="-108" yWindow="-108" windowWidth="23256" windowHeight="12576" xr2:uid="{71307347-D06C-4A88-970A-8DC6776BAA70}"/>
  </bookViews>
  <sheets>
    <sheet name="Hoja1" sheetId="1" r:id="rId1"/>
  </sheets>
  <definedNames>
    <definedName name="_xlnm.Print_Area" localSheetId="0">Hoja1!$A$1:$G$525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1" i="1" l="1"/>
  <c r="C481" i="1"/>
  <c r="B481" i="1"/>
  <c r="D466" i="1"/>
  <c r="D444" i="1"/>
  <c r="D432" i="1"/>
  <c r="D424" i="1"/>
  <c r="B413" i="1"/>
  <c r="B407" i="1"/>
  <c r="C401" i="1"/>
  <c r="B401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C378" i="1"/>
  <c r="B378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C352" i="1"/>
  <c r="B352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B328" i="1"/>
  <c r="B243" i="1"/>
  <c r="B201" i="1"/>
  <c r="B193" i="1"/>
  <c r="B179" i="1"/>
  <c r="E172" i="1"/>
  <c r="D172" i="1"/>
  <c r="C172" i="1"/>
  <c r="B172" i="1"/>
  <c r="B148" i="1"/>
  <c r="B139" i="1"/>
  <c r="C131" i="1"/>
  <c r="B131" i="1"/>
  <c r="D129" i="1"/>
  <c r="D131" i="1" s="1"/>
  <c r="D125" i="1"/>
  <c r="C120" i="1"/>
  <c r="B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C101" i="1"/>
  <c r="B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C73" i="1"/>
  <c r="B73" i="1"/>
  <c r="D72" i="1"/>
  <c r="D71" i="1"/>
  <c r="B65" i="1"/>
  <c r="B58" i="1"/>
  <c r="B48" i="1"/>
  <c r="E38" i="1"/>
  <c r="D38" i="1"/>
  <c r="C38" i="1"/>
  <c r="B36" i="1"/>
  <c r="B34" i="1"/>
  <c r="B32" i="1"/>
  <c r="B30" i="1"/>
  <c r="D26" i="1"/>
  <c r="C26" i="1"/>
  <c r="B26" i="1"/>
  <c r="D15" i="1"/>
  <c r="B15" i="1"/>
  <c r="D73" i="1" l="1"/>
  <c r="B415" i="1"/>
  <c r="D437" i="1"/>
  <c r="D101" i="1"/>
  <c r="C121" i="1"/>
  <c r="D120" i="1"/>
  <c r="D352" i="1"/>
  <c r="D401" i="1"/>
  <c r="B38" i="1"/>
  <c r="B121" i="1"/>
  <c r="D378" i="1"/>
  <c r="D474" i="1"/>
  <c r="D121" i="1" l="1"/>
</calcChain>
</file>

<file path=xl/sharedStrings.xml><?xml version="1.0" encoding="utf-8"?>
<sst xmlns="http://schemas.openxmlformats.org/spreadsheetml/2006/main" count="426" uniqueCount="374">
  <si>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</si>
  <si>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</si>
  <si>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</si>
  <si>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</si>
  <si>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</si>
  <si>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</si>
  <si>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</si>
  <si>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</si>
  <si>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</si>
  <si>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</si>
  <si>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</si>
  <si>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</si>
  <si>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</si>
  <si>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</si>
  <si>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</si>
  <si>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</si>
  <si>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</si>
  <si>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</si>
  <si>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</si>
  <si>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</si>
  <si>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</si>
  <si>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</si>
  <si>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</si>
  <si>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</si>
  <si>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</si>
  <si>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</si>
  <si>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</si>
  <si>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</si>
  <si>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</si>
  <si>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</si>
  <si>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</si>
  <si>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</si>
  <si>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</si>
  <si>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</si>
  <si>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</si>
  <si>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</si>
  <si>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</si>
  <si>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</si>
  <si>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</si>
  <si>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</si>
  <si>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</si>
  <si>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</si>
  <si>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</si>
  <si>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</si>
  <si>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</si>
  <si>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</si>
  <si>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</si>
  <si>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</si>
  <si>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</si>
  <si>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</si>
  <si>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</si>
  <si>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</si>
  <si>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</si>
  <si>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</si>
  <si>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</si>
  <si>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</si>
  <si>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</si>
  <si>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</si>
  <si>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</si>
  <si>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</si>
  <si>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</si>
  <si>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</si>
  <si>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</si>
  <si>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</si>
  <si>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</si>
  <si>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</si>
  <si>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</si>
  <si>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</si>
  <si>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</si>
  <si>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</si>
  <si>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</si>
  <si>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</si>
  <si>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</si>
  <si>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</si>
  <si>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</si>
  <si>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</si>
  <si>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</si>
  <si>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</si>
  <si>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</si>
  <si>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</si>
  <si>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</si>
  <si>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</si>
  <si>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</si>
  <si>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</si>
  <si>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</si>
  <si>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</si>
  <si>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</si>
  <si>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</si>
  <si>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</si>
  <si>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</si>
  <si>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</si>
  <si>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</si>
  <si>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</si>
  <si>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</si>
  <si>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</si>
  <si>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</si>
  <si>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</si>
  <si>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</si>
  <si>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</si>
  <si>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</si>
  <si>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</si>
  <si>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</si>
  <si>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</si>
  <si>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</si>
  <si>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</si>
  <si>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</si>
  <si>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</si>
  <si>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</si>
  <si>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</si>
  <si>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</si>
  <si>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</si>
  <si>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</si>
  <si>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</si>
  <si>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</si>
  <si>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</si>
  <si>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</si>
  <si>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</si>
  <si>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</si>
  <si>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</si>
  <si>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</si>
  <si>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</si>
  <si>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</si>
  <si>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</si>
  <si>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</si>
  <si>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</si>
  <si>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</si>
  <si>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</si>
  <si>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</si>
  <si>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</si>
  <si>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</si>
  <si>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</si>
  <si>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</si>
  <si>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</si>
  <si>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4173730205  CURSOS DE IDIOMAS</t>
  </si>
  <si>
    <t>4173730206  CURSOS OTROS</t>
  </si>
  <si>
    <t>4173730403  EXAMEN DE INGLÉS</t>
  </si>
  <si>
    <t>4173730501  GESTORIA DE TITULACION</t>
  </si>
  <si>
    <t>4173730503  GESTORÍA POR CERTIFICACIÓN</t>
  </si>
  <si>
    <t>4173730602  REEXPEDICION DE CREDENCIAL</t>
  </si>
  <si>
    <t>4173730901  POR CONCEPTO DE FICHAS</t>
  </si>
  <si>
    <t>4173730910  APOYO ECONÓMICO PARA</t>
  </si>
  <si>
    <t>4173733002  CAPACITACIÓN A EMPRESA</t>
  </si>
  <si>
    <t>4173735106  CUOTAS DE RECUPERACIÓN CONGRESOS</t>
  </si>
  <si>
    <t>4173 Ingr.Vta de Bienes/Servicios Org.</t>
  </si>
  <si>
    <t>4170 Ingresos por Venta de Bienes y Serv</t>
  </si>
  <si>
    <t>INGRESOS DE GESTION</t>
  </si>
  <si>
    <t>4212825203  FAM EDUC SUPERIOR SE</t>
  </si>
  <si>
    <t>4212 Aportaciones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</si>
  <si>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</si>
  <si>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</si>
  <si>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</si>
  <si>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</si>
  <si>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</si>
  <si>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4221911100  ESTATAL SERVICIOS PERSONALES</t>
  </si>
  <si>
    <t>4221911200  ESTATAL MATERIALES Y SUMINISTROS</t>
  </si>
  <si>
    <t>4221911300  ESTATAL SERVICIOS GENERALES</t>
  </si>
  <si>
    <t>4221913001  RECURSOS INTERINSTITUCIONALES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</si>
  <si>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</si>
  <si>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</si>
  <si>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</si>
  <si>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</si>
  <si>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</si>
  <si>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</si>
  <si>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</si>
  <si>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</si>
  <si>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</si>
  <si>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</si>
  <si>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</si>
  <si>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</si>
  <si>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</si>
  <si>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</si>
  <si>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</si>
  <si>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</si>
  <si>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5115153000  PRESTACIONES Y HABERES DE RETIRO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</si>
  <si>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</si>
  <si>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</si>
  <si>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</si>
  <si>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</si>
  <si>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</si>
  <si>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</si>
  <si>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</si>
  <si>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</si>
  <si>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</si>
  <si>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5122223000  UTENSILIOS PARA EL S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</si>
  <si>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</si>
  <si>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</si>
  <si>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</si>
  <si>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</si>
  <si>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</si>
  <si>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</si>
  <si>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</si>
  <si>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</si>
  <si>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</si>
  <si>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</si>
  <si>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</si>
  <si>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</si>
  <si>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</si>
  <si>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</si>
  <si>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</si>
  <si>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</si>
  <si>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</si>
  <si>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</si>
  <si>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</si>
  <si>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</si>
  <si>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</si>
  <si>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</si>
  <si>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</si>
  <si>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</si>
  <si>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</si>
  <si>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</si>
  <si>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5131312000  GAS</t>
  </si>
  <si>
    <t>5131313000  SERVICIO DE AGUA POTABLE</t>
  </si>
  <si>
    <t>5131314000  TELEFONÍA TRADICIONAL</t>
  </si>
  <si>
    <t>5131317000  SERV. ACCESO A INTE</t>
  </si>
  <si>
    <t>5131318000  SERVICIOS POSTALES Y TELEGRAFICOS</t>
  </si>
  <si>
    <t>5132322000  ARRENDAMIENTO DE EDIFICIOS</t>
  </si>
  <si>
    <t>5132325000  ARRENDAMIENTO DE EQU</t>
  </si>
  <si>
    <t>5132327000  ARRE. ACT. INTANG</t>
  </si>
  <si>
    <t>5132329000  OTROS ARRENDAMIENTOS</t>
  </si>
  <si>
    <t>5133331000  SERVS. LEGALES, DE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</si>
  <si>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</si>
  <si>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</si>
  <si>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</si>
  <si>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</si>
  <si>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5134345000  SEGUROS DE BIENES PATRIMONIALES</t>
  </si>
  <si>
    <t>5134347000  FLETES Y MANIOBRAS</t>
  </si>
  <si>
    <t>5134349000  SERV. FIN., BANCA.</t>
  </si>
  <si>
    <t>5135351000  CONSERV. Y MANTENIMI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</si>
  <si>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</si>
  <si>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</si>
  <si>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</si>
  <si>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</si>
  <si>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</si>
  <si>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</si>
  <si>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</si>
  <si>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</si>
  <si>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</si>
  <si>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</si>
  <si>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</si>
  <si>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</si>
  <si>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</si>
  <si>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</si>
  <si>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5139398000  IMPUESTO DE NOMINA</t>
  </si>
  <si>
    <t>5242442000  BECAS O. AYUDA</t>
  </si>
  <si>
    <t>5518000001  BAJA DE ACTIVO FIJO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</si>
  <si>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</si>
  <si>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</si>
  <si>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</si>
  <si>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</si>
  <si>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</si>
  <si>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3111825205  FAM EDU SUPERIOR BIE</t>
  </si>
  <si>
    <t>3111825206  FAM EDU SUPERIOR OBRA PUBLICA</t>
  </si>
  <si>
    <t>3111825216  FAM EDU SUPERIOR OBRA PÚBLICA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</si>
  <si>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</si>
  <si>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</si>
  <si>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</si>
  <si>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</si>
  <si>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</si>
  <si>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</si>
  <si>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</si>
  <si>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</si>
  <si>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</si>
  <si>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</si>
  <si>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</si>
  <si>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</si>
  <si>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</si>
  <si>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</si>
  <si>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</si>
  <si>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</si>
  <si>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</si>
  <si>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</si>
  <si>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</si>
  <si>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</si>
  <si>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</si>
  <si>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</si>
  <si>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</si>
  <si>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</si>
  <si>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3220000026  RESULTADO DEL EJERCICIO 2018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</si>
  <si>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</si>
  <si>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</si>
  <si>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</si>
  <si>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</si>
  <si>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</si>
  <si>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</si>
  <si>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</si>
  <si>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</si>
  <si>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3220790201  APLICACIÓN DE REMANENTE PROPIO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</si>
  <si>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</si>
  <si>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</si>
  <si>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</si>
  <si>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</si>
  <si>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</si>
  <si>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</si>
  <si>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</si>
  <si>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</si>
  <si>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1112102015  BANCOMER 0198260206 PROD - APROV</t>
  </si>
  <si>
    <t>1112102020  BANCOMER 0109813330</t>
  </si>
  <si>
    <t>1112102023  BANCOMER 0110354910</t>
  </si>
  <si>
    <t>1112102024  BANCOMER 0110630535</t>
  </si>
  <si>
    <t>1112102026  BANCOMER 0111513443</t>
  </si>
  <si>
    <t>1112102027  BANCOMER 0112156105 PRODIES 2018</t>
  </si>
  <si>
    <t>1112102029  BANCOMER 0112321467 PADES 2018</t>
  </si>
  <si>
    <t>1112102030  BANCOMER 0112696533 ESTATAL 2019</t>
  </si>
  <si>
    <t>1112102031  BANCOMER 0112699141</t>
  </si>
  <si>
    <t>1112102032  BANCOMER 0113088820</t>
  </si>
  <si>
    <t>1112102033  BANCOMER 0113165310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</si>
  <si>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</si>
  <si>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</si>
  <si>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</si>
  <si>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</si>
  <si>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</si>
  <si>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</si>
  <si>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</si>
  <si>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</si>
  <si>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</si>
  <si>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</si>
  <si>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1247 Colecciones, Obras de Arte y Objeto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</si>
  <si>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</si>
  <si>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</si>
  <si>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</si>
  <si>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</si>
  <si>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septiembre de 2019</t>
  </si>
  <si>
    <t>(Cifras en pesos)</t>
  </si>
  <si>
    <t>1. Ingresos Presupuestarios</t>
  </si>
  <si>
    <t>2. Más ingresos contables no presupuestarios</t>
  </si>
  <si>
    <t>2.1   Ingresos Financieros</t>
  </si>
  <si>
    <t>2.2   Incremento por variación de inventarios</t>
  </si>
  <si>
    <t>2.3   Disminución del exceso de estimaciones por pérdida o deterioro u obsolescencia</t>
  </si>
  <si>
    <t>2.4   Disminución del exceso de provisiones</t>
  </si>
  <si>
    <t>2.5   Otros ingresos y beneficios varios</t>
  </si>
  <si>
    <t>2.6   Otros ingresos contables no presupuestarios</t>
  </si>
  <si>
    <t>3. Menos ingresos presupuestarios no contables</t>
  </si>
  <si>
    <t>3.1   Aprovechamientos Patrimoniales</t>
  </si>
  <si>
    <t>3.2   Ingresos Derivados de Financiamientos</t>
  </si>
  <si>
    <t>3.3   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</si>
  <si>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</si>
  <si>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</si>
  <si>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</si>
  <si>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</si>
  <si>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2.1    Materias Primas y Materiales de Producción y Comercialización</t>
  </si>
  <si>
    <t>2.2    Materiales y Suministros</t>
  </si>
  <si>
    <t>2.3    Mobiliario y equipo de administración</t>
  </si>
  <si>
    <t>2.4    Mobiliario y equipo educacional y recreativo</t>
  </si>
  <si>
    <t>2.5    Equipo e instrumental médico y de laboratorio</t>
  </si>
  <si>
    <t>2.6    Vehículos y equipo de transporte</t>
  </si>
  <si>
    <t>2.7    Equipo de defensa y seguridad</t>
  </si>
  <si>
    <t>2.8    Maquinaria, otros equipos y herramientas</t>
  </si>
  <si>
    <t>2.9    Activos biológicos</t>
  </si>
  <si>
    <t>2.10   Bienes inmuebles</t>
  </si>
  <si>
    <t>2.11   Activos intangibles</t>
  </si>
  <si>
    <t>2.12   Obra pública en bienes de dominio Público</t>
  </si>
  <si>
    <t>2.13   Obra pública en bienes propios</t>
  </si>
  <si>
    <t>2.14   Acciones y participaciones de capital</t>
  </si>
  <si>
    <t>2.15   Compra de títulos y valores</t>
  </si>
  <si>
    <t>2.16  Concesión de Préstamos</t>
  </si>
  <si>
    <t>2.17   Inversiones en fideicomisos, mandatos y otros análogos</t>
  </si>
  <si>
    <t>2.18   Provisiones para contingencias y otras erogaciones especiales</t>
  </si>
  <si>
    <t>2.19   Amortización de la deuda publica</t>
  </si>
  <si>
    <t>2.20   Adeudos de ejercicios fiscales anteriores (ADEFAS)</t>
  </si>
  <si>
    <t>2.21   Otros Egresos Presupuestales No Contables</t>
  </si>
  <si>
    <t>3. Más Gasto Contables No Presupuestales</t>
  </si>
  <si>
    <t>3.1   Estimaciones, depreciaciones, deterioros, obsolescencia y amortizaciones</t>
  </si>
  <si>
    <t>3.2   Provisiones</t>
  </si>
  <si>
    <t>3.3   Disminución de inventarios</t>
  </si>
  <si>
    <t>3.4   Aumento por insuficiencia de estimaciones por pérdida o deterioro u obsolescencia</t>
  </si>
  <si>
    <t>3.5   Aumento por insuficiencia de provisiones</t>
  </si>
  <si>
    <t>3.6   Otros Gastos</t>
  </si>
  <si>
    <t>3.7   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</si>
  <si>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</si>
  <si>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</si>
  <si>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</si>
  <si>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</si>
  <si>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</si>
  <si>
    <t>NOTAS DE DESGLOSE Y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</si>
</sst>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  <numFmt numFmtId="170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170" fontId="1" fillId="0" borderId="0" applyFont="0" applyFill="0" applyBorder="0" applyAlignment="0" applyProtection="0"/>
  </cellStyleXfs>
  <cellXfs count="147">
    <xf numFmtId="0" fontId="0" fillId="0" borderId="0" xfId="0"/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3" borderId="0" xfId="0" applyFont="1" applyFill="1"/>
    <xf numFmtId="0" fontId="4" fillId="3" borderId="0" xfId="0" applyFont="1" applyFill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8" fillId="3" borderId="0" xfId="0" applyFont="1" applyFill="1"/>
    <xf numFmtId="49" fontId="3" fillId="3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/>
    <xf numFmtId="164" fontId="2" fillId="0" borderId="3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Border="1"/>
    <xf numFmtId="4" fontId="4" fillId="0" borderId="0" xfId="0" applyNumberFormat="1" applyFont="1"/>
    <xf numFmtId="164" fontId="4" fillId="3" borderId="3" xfId="0" applyNumberFormat="1" applyFont="1" applyFill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4" applyNumberFormat="1" applyFont="1" applyBorder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wrapText="1"/>
    </xf>
    <xf numFmtId="4" fontId="2" fillId="0" borderId="15" xfId="4" applyNumberFormat="1" applyFont="1" applyBorder="1" applyAlignment="1">
      <alignment wrapText="1"/>
    </xf>
    <xf numFmtId="4" fontId="2" fillId="0" borderId="2" xfId="4" applyNumberFormat="1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0" xfId="4" applyNumberFormat="1" applyFont="1" applyAlignment="1">
      <alignment wrapText="1"/>
    </xf>
    <xf numFmtId="4" fontId="2" fillId="0" borderId="3" xfId="4" applyNumberFormat="1" applyFont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" fontId="2" fillId="0" borderId="8" xfId="4" applyNumberFormat="1" applyFont="1" applyBorder="1" applyAlignment="1">
      <alignment wrapText="1"/>
    </xf>
    <xf numFmtId="4" fontId="2" fillId="0" borderId="4" xfId="4" applyNumberFormat="1" applyFont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/>
    </xf>
    <xf numFmtId="166" fontId="2" fillId="0" borderId="3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4" fillId="3" borderId="6" xfId="0" applyNumberFormat="1" applyFont="1" applyFill="1" applyBorder="1"/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/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0" fontId="2" fillId="3" borderId="0" xfId="0" applyFont="1" applyFill="1"/>
    <xf numFmtId="0" fontId="10" fillId="0" borderId="1" xfId="0" applyFont="1" applyBorder="1" applyAlignment="1">
      <alignment vertical="center" wrapText="1"/>
    </xf>
    <xf numFmtId="0" fontId="2" fillId="0" borderId="1" xfId="0" applyFont="1" applyBorder="1"/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3" fontId="11" fillId="0" borderId="0" xfId="1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43" fontId="2" fillId="3" borderId="0" xfId="1" applyFont="1" applyFill="1"/>
    <xf numFmtId="4" fontId="4" fillId="3" borderId="0" xfId="0" applyNumberFormat="1" applyFont="1" applyFill="1"/>
    <xf numFmtId="43" fontId="2" fillId="3" borderId="0" xfId="0" applyNumberFormat="1" applyFont="1" applyFill="1"/>
    <xf numFmtId="4" fontId="4" fillId="0" borderId="1" xfId="0" applyNumberFormat="1" applyFont="1" applyBorder="1"/>
    <xf numFmtId="0" fontId="10" fillId="0" borderId="1" xfId="0" applyFont="1" applyBorder="1" applyAlignment="1">
      <alignment vertical="center"/>
    </xf>
    <xf numFmtId="43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43" fontId="10" fillId="0" borderId="0" xfId="1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2" fillId="0" borderId="0" xfId="0" applyFont="1"/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3" fontId="2" fillId="0" borderId="1" xfId="1" applyFont="1" applyBorder="1"/>
    <xf numFmtId="0" fontId="10" fillId="2" borderId="1" xfId="0" applyFont="1" applyFill="1" applyBorder="1" applyAlignment="1">
      <alignment vertical="center"/>
    </xf>
    <xf numFmtId="166" fontId="2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</cellXfs>
  <cellStyles count="17">
    <cellStyle name="Millares" xfId="1" builtinId="3"/>
    <cellStyle name="Millares 2" xfId="4" xr:uid="{5B535E55-4DFA-48BC-A7F7-9887DA35F036}"/>
    <cellStyle name="Millares 2 2" xfId="16" xr:uid="{34647F45-7874-408D-911D-F9BE4854FCB7}"/>
    <cellStyle name="Millares 2 3" xfId="5" xr:uid="{03A6C670-FFAC-424A-99BC-82102D60E6BF}"/>
    <cellStyle name="Normal" xfId="0" builtinId="0"/>
    <cellStyle name="Normal 2" xfId="6" xr:uid="{243BE6F8-F0BC-4D26-B240-6FF2990652D1}"/>
    <cellStyle name="Normal 2 2" xfId="3" xr:uid="{D6D3571D-02BF-4E26-AF9B-FFDE0D1059DE}"/>
    <cellStyle name="Normal 2 3" xfId="12" xr:uid="{97773479-53B3-4E3B-84AE-FC6A1BB68419}"/>
    <cellStyle name="Normal 3" xfId="11" xr:uid="{4DA06736-6C74-4B8C-A547-E32C5A2E6926}"/>
    <cellStyle name="Normal 3 2" xfId="13" xr:uid="{8C103FF3-68EA-423B-BA02-D4BD9C36A03B}"/>
    <cellStyle name="Normal 3 2 2" xfId="15" xr:uid="{55670F2B-C58D-42D5-97D7-44512CA66635}"/>
    <cellStyle name="Normal 3 3" xfId="14" xr:uid="{6AB59670-C82F-4E4D-8C39-4CC1CD85507D}"/>
    <cellStyle name="Normal 4" xfId="7" xr:uid="{C5899EAD-3D4E-470B-8E0A-E8519E3EA0B4}"/>
    <cellStyle name="Normal 5" xfId="8" xr:uid="{3748705D-E50E-4C4A-9705-A3D49DCCFE8B}"/>
    <cellStyle name="Normal 56" xfId="9" xr:uid="{E1DC8E28-D5BD-427C-874D-8EA8F0DDBB25}"/>
    <cellStyle name="Porcentaje" xfId="2" builtinId="5"/>
    <cellStyle name="Porcentaje 2" xfId="10" xr:uid="{4967BA9E-A572-4615-9997-4D7A3C0CF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10</xdr:row>
      <xdr:rowOff>11206</xdr:rowOff>
    </xdr:from>
    <xdr:ext cx="248770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13CBE4F6-AB9E-4374-B415-9B4D26001216}"/>
            </a:ext>
          </a:extLst>
        </xdr:cNvPr>
        <xdr:cNvSpPr/>
      </xdr:nvSpPr>
      <xdr:spPr>
        <a:xfrm>
          <a:off x="697185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1A40CD25-A8F8-41AC-917F-FC0AE8E9ECAA}"/>
            </a:ext>
          </a:extLst>
        </xdr:cNvPr>
        <xdr:cNvSpPr/>
      </xdr:nvSpPr>
      <xdr:spPr>
        <a:xfrm>
          <a:off x="7444740" y="522732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43</xdr:row>
      <xdr:rowOff>100853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5BCF36B0-2B5A-458A-A52A-1F66E7EF13D8}"/>
            </a:ext>
          </a:extLst>
        </xdr:cNvPr>
        <xdr:cNvSpPr/>
      </xdr:nvSpPr>
      <xdr:spPr>
        <a:xfrm>
          <a:off x="6534822" y="959537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53</xdr:row>
      <xdr:rowOff>168088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592CB378-44D0-4DBF-A7CB-0A9CB07EFD72}"/>
            </a:ext>
          </a:extLst>
        </xdr:cNvPr>
        <xdr:cNvSpPr/>
      </xdr:nvSpPr>
      <xdr:spPr>
        <a:xfrm>
          <a:off x="8397240" y="117123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61</xdr:row>
      <xdr:rowOff>268940</xdr:rowOff>
    </xdr:from>
    <xdr:ext cx="1750287" cy="437029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9D96BF3A-333D-42F1-B9A3-2D435069BA14}"/>
            </a:ext>
          </a:extLst>
        </xdr:cNvPr>
        <xdr:cNvSpPr/>
      </xdr:nvSpPr>
      <xdr:spPr>
        <a:xfrm>
          <a:off x="7467151" y="1354298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135</xdr:row>
      <xdr:rowOff>22412</xdr:rowOff>
    </xdr:from>
    <xdr:ext cx="1750287" cy="437029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BADC1FFA-C5BA-4205-ACB6-009C4F8F2672}"/>
            </a:ext>
          </a:extLst>
        </xdr:cNvPr>
        <xdr:cNvSpPr/>
      </xdr:nvSpPr>
      <xdr:spPr>
        <a:xfrm>
          <a:off x="5454127" y="2675337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143</xdr:row>
      <xdr:rowOff>33618</xdr:rowOff>
    </xdr:from>
    <xdr:ext cx="1750287" cy="437029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73DCBCF8-E466-495D-A101-A55575AF232F}"/>
            </a:ext>
          </a:extLst>
        </xdr:cNvPr>
        <xdr:cNvSpPr/>
      </xdr:nvSpPr>
      <xdr:spPr>
        <a:xfrm>
          <a:off x="6366734" y="284333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174</xdr:row>
      <xdr:rowOff>246531</xdr:rowOff>
    </xdr:from>
    <xdr:ext cx="1587001" cy="338578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B2810A09-BDD2-4208-B2B3-8447C8210BFA}"/>
            </a:ext>
          </a:extLst>
        </xdr:cNvPr>
        <xdr:cNvSpPr/>
      </xdr:nvSpPr>
      <xdr:spPr>
        <a:xfrm>
          <a:off x="7539990" y="3430793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ALICA</a:t>
          </a:r>
        </a:p>
      </xdr:txBody>
    </xdr:sp>
    <xdr:clientData/>
  </xdr:oneCellAnchor>
  <xdr:oneCellAnchor>
    <xdr:from>
      <xdr:col>2</xdr:col>
      <xdr:colOff>11206</xdr:colOff>
      <xdr:row>189</xdr:row>
      <xdr:rowOff>67235</xdr:rowOff>
    </xdr:from>
    <xdr:ext cx="1750287" cy="437029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C036428C-7465-4C33-8846-E25F9D68672E}"/>
            </a:ext>
          </a:extLst>
        </xdr:cNvPr>
        <xdr:cNvSpPr/>
      </xdr:nvSpPr>
      <xdr:spPr>
        <a:xfrm>
          <a:off x="7455946" y="3744333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197</xdr:row>
      <xdr:rowOff>33618</xdr:rowOff>
    </xdr:from>
    <xdr:ext cx="1750287" cy="437029"/>
    <xdr:sp macro="" textlink="">
      <xdr:nvSpPr>
        <xdr:cNvPr id="11" name="2 Rectángulo">
          <a:extLst>
            <a:ext uri="{FF2B5EF4-FFF2-40B4-BE49-F238E27FC236}">
              <a16:creationId xmlns:a16="http://schemas.microsoft.com/office/drawing/2014/main" id="{2A6961CE-7B57-4023-89BF-94CD55064117}"/>
            </a:ext>
          </a:extLst>
        </xdr:cNvPr>
        <xdr:cNvSpPr/>
      </xdr:nvSpPr>
      <xdr:spPr>
        <a:xfrm>
          <a:off x="7455946" y="3929947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0</xdr:colOff>
      <xdr:row>485</xdr:row>
      <xdr:rowOff>0</xdr:rowOff>
    </xdr:from>
    <xdr:to>
      <xdr:col>6</xdr:col>
      <xdr:colOff>901700</xdr:colOff>
      <xdr:row>523</xdr:row>
      <xdr:rowOff>45720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EEEA7F2-F7CF-482A-836D-29ACF08D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85712300"/>
          <a:ext cx="14058900" cy="6319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572E-0F31-4B90-B1FA-6EB6E740A8A4}">
  <dimension ref="A1:G525"/>
  <sheetViews>
    <sheetView tabSelected="1" topLeftCell="A478" zoomScale="60" zoomScaleNormal="60" workbookViewId="0">
      <selection activeCell="I526" sqref="I526"/>
    </sheetView>
  </sheetViews>
  <sheetFormatPr baseColWidth="10" defaultRowHeight="13.2" x14ac:dyDescent="0.25"/>
  <cols>
    <col min="1" max="1" width="70.33203125" style="1" customWidth="1"/>
    <col min="2" max="5" width="26.6640625" style="1" customWidth="1"/>
    <col min="6" max="6" width="14.88671875" style="1" bestFit="1" customWidth="1"/>
    <col min="7" max="7" width="15.44140625" style="1" customWidth="1"/>
    <col min="8" max="16384" width="11.5546875" style="1"/>
  </cols>
  <sheetData>
    <row r="1" spans="1:6" ht="27.6" customHeight="1" x14ac:dyDescent="0.25">
      <c r="A1" s="2" t="s">
        <v>0</v>
      </c>
      <c r="B1" s="2"/>
      <c r="C1" s="2"/>
      <c r="D1" s="2"/>
      <c r="E1" s="2"/>
      <c r="F1" s="2"/>
    </row>
    <row r="2" spans="1:6" ht="24" customHeight="1" x14ac:dyDescent="0.25">
      <c r="A2" s="2" t="s">
        <v>373</v>
      </c>
      <c r="B2" s="2"/>
      <c r="C2" s="2"/>
      <c r="D2" s="2"/>
      <c r="E2" s="2"/>
      <c r="F2" s="2"/>
    </row>
    <row r="3" spans="1:6" x14ac:dyDescent="0.25">
      <c r="A3" s="6" t="s">
        <v>1</v>
      </c>
      <c r="B3" s="7"/>
      <c r="C3" s="4"/>
      <c r="D3" s="4"/>
      <c r="E3" s="4"/>
    </row>
    <row r="4" spans="1:6" x14ac:dyDescent="0.25">
      <c r="A4" s="8"/>
      <c r="B4" s="3"/>
      <c r="C4" s="4"/>
      <c r="D4" s="4"/>
      <c r="E4" s="4"/>
    </row>
    <row r="5" spans="1:6" x14ac:dyDescent="0.25">
      <c r="A5" s="6" t="s">
        <v>2</v>
      </c>
      <c r="B5" s="3"/>
      <c r="C5" s="4"/>
      <c r="D5" s="4"/>
      <c r="E5" s="4"/>
    </row>
    <row r="6" spans="1:6" x14ac:dyDescent="0.25">
      <c r="B6" s="3"/>
    </row>
    <row r="7" spans="1:6" x14ac:dyDescent="0.25">
      <c r="A7" s="9" t="s">
        <v>3</v>
      </c>
    </row>
    <row r="8" spans="1:6" x14ac:dyDescent="0.25">
      <c r="A8" s="10"/>
    </row>
    <row r="9" spans="1:6" ht="20.25" customHeight="1" x14ac:dyDescent="0.25">
      <c r="A9" s="11" t="s">
        <v>4</v>
      </c>
      <c r="B9" s="12" t="s">
        <v>5</v>
      </c>
      <c r="C9" s="12" t="s">
        <v>6</v>
      </c>
      <c r="D9" s="12" t="s">
        <v>7</v>
      </c>
    </row>
    <row r="10" spans="1:6" x14ac:dyDescent="0.25">
      <c r="A10" s="13" t="s">
        <v>8</v>
      </c>
      <c r="B10" s="14"/>
      <c r="C10" s="14">
        <v>0</v>
      </c>
      <c r="D10" s="14">
        <v>0</v>
      </c>
    </row>
    <row r="11" spans="1:6" x14ac:dyDescent="0.25">
      <c r="A11" s="15"/>
      <c r="B11" s="16"/>
      <c r="C11" s="16">
        <v>0</v>
      </c>
      <c r="D11" s="16">
        <v>0</v>
      </c>
    </row>
    <row r="12" spans="1:6" x14ac:dyDescent="0.25">
      <c r="A12" s="15" t="s">
        <v>9</v>
      </c>
      <c r="B12" s="16"/>
      <c r="C12" s="16">
        <v>0</v>
      </c>
      <c r="D12" s="16">
        <v>0</v>
      </c>
    </row>
    <row r="13" spans="1:6" x14ac:dyDescent="0.25">
      <c r="A13" s="15"/>
      <c r="B13" s="16"/>
      <c r="C13" s="16">
        <v>0</v>
      </c>
      <c r="D13" s="16">
        <v>0</v>
      </c>
    </row>
    <row r="14" spans="1:6" x14ac:dyDescent="0.25">
      <c r="A14" s="17" t="s">
        <v>10</v>
      </c>
      <c r="B14" s="18"/>
      <c r="C14" s="18">
        <v>0</v>
      </c>
      <c r="D14" s="18">
        <v>0</v>
      </c>
    </row>
    <row r="15" spans="1:6" x14ac:dyDescent="0.25">
      <c r="A15" s="10"/>
      <c r="B15" s="12">
        <f>SUM(B10:B14)</f>
        <v>0</v>
      </c>
      <c r="C15" s="12"/>
      <c r="D15" s="12">
        <f>SUM(D10:D14)</f>
        <v>0</v>
      </c>
    </row>
    <row r="16" spans="1:6" x14ac:dyDescent="0.25">
      <c r="A16" s="10"/>
    </row>
    <row r="17" spans="1:5" x14ac:dyDescent="0.25">
      <c r="A17" s="10"/>
    </row>
    <row r="18" spans="1:5" x14ac:dyDescent="0.25">
      <c r="A18" s="9" t="s">
        <v>11</v>
      </c>
      <c r="B18" s="19"/>
    </row>
    <row r="20" spans="1:5" ht="18.75" customHeight="1" x14ac:dyDescent="0.25">
      <c r="A20" s="11" t="s">
        <v>12</v>
      </c>
      <c r="B20" s="12" t="s">
        <v>5</v>
      </c>
      <c r="C20" s="12" t="s">
        <v>13</v>
      </c>
      <c r="D20" s="12" t="s">
        <v>14</v>
      </c>
    </row>
    <row r="21" spans="1:5" x14ac:dyDescent="0.25">
      <c r="A21" s="15" t="s">
        <v>15</v>
      </c>
      <c r="B21" s="16"/>
      <c r="C21" s="16"/>
      <c r="D21" s="16"/>
    </row>
    <row r="22" spans="1:5" x14ac:dyDescent="0.25">
      <c r="A22" s="15"/>
      <c r="B22" s="16"/>
      <c r="C22" s="16"/>
      <c r="D22" s="16"/>
    </row>
    <row r="23" spans="1:5" ht="14.25" customHeight="1" x14ac:dyDescent="0.25">
      <c r="A23" s="15" t="s">
        <v>16</v>
      </c>
      <c r="B23" s="16"/>
      <c r="C23" s="16"/>
      <c r="D23" s="16"/>
    </row>
    <row r="24" spans="1:5" ht="14.25" customHeight="1" x14ac:dyDescent="0.25">
      <c r="A24" s="15"/>
      <c r="B24" s="16"/>
      <c r="C24" s="16"/>
      <c r="D24" s="16"/>
    </row>
    <row r="25" spans="1:5" ht="14.25" customHeight="1" x14ac:dyDescent="0.25">
      <c r="A25" s="17"/>
      <c r="B25" s="18"/>
      <c r="C25" s="18"/>
      <c r="D25" s="18"/>
    </row>
    <row r="26" spans="1:5" ht="14.25" customHeight="1" x14ac:dyDescent="0.25">
      <c r="B26" s="12">
        <f>SUM(B21:B25)</f>
        <v>0</v>
      </c>
      <c r="C26" s="12">
        <f>SUM(C21:C25)</f>
        <v>0</v>
      </c>
      <c r="D26" s="12">
        <f>SUM(D21:D25)</f>
        <v>0</v>
      </c>
    </row>
    <row r="27" spans="1:5" ht="14.25" customHeight="1" x14ac:dyDescent="0.25">
      <c r="B27" s="20"/>
      <c r="C27" s="20"/>
      <c r="D27" s="20"/>
    </row>
    <row r="28" spans="1:5" ht="14.25" customHeight="1" x14ac:dyDescent="0.25"/>
    <row r="29" spans="1:5" ht="23.25" customHeight="1" x14ac:dyDescent="0.25">
      <c r="A29" s="11" t="s">
        <v>17</v>
      </c>
      <c r="B29" s="12" t="s">
        <v>5</v>
      </c>
      <c r="C29" s="12" t="s">
        <v>18</v>
      </c>
      <c r="D29" s="12" t="s">
        <v>19</v>
      </c>
      <c r="E29" s="12" t="s">
        <v>20</v>
      </c>
    </row>
    <row r="30" spans="1:5" ht="14.25" customHeight="1" x14ac:dyDescent="0.25">
      <c r="A30" s="21" t="s">
        <v>21</v>
      </c>
      <c r="B30" s="22">
        <f>SUM(C30:E30)</f>
        <v>7858.68</v>
      </c>
      <c r="C30" s="23">
        <v>1450</v>
      </c>
      <c r="D30" s="23"/>
      <c r="E30" s="23">
        <v>6408.68</v>
      </c>
    </row>
    <row r="31" spans="1:5" ht="14.25" customHeight="1" x14ac:dyDescent="0.25">
      <c r="A31" s="21"/>
      <c r="B31" s="23"/>
      <c r="C31" s="23"/>
      <c r="D31" s="23"/>
      <c r="E31" s="23"/>
    </row>
    <row r="32" spans="1:5" ht="14.25" customHeight="1" x14ac:dyDescent="0.25">
      <c r="A32" s="21" t="s">
        <v>22</v>
      </c>
      <c r="B32" s="22">
        <f>SUM(C32:E32)</f>
        <v>17000</v>
      </c>
      <c r="C32" s="23">
        <v>17000</v>
      </c>
      <c r="D32" s="23">
        <v>0</v>
      </c>
      <c r="E32" s="23">
        <v>0</v>
      </c>
    </row>
    <row r="33" spans="1:5" ht="14.25" customHeight="1" x14ac:dyDescent="0.25">
      <c r="A33" s="21"/>
      <c r="B33" s="23"/>
      <c r="C33" s="23"/>
      <c r="D33" s="23"/>
      <c r="E33" s="23"/>
    </row>
    <row r="34" spans="1:5" ht="14.25" customHeight="1" x14ac:dyDescent="0.25">
      <c r="A34" s="21" t="s">
        <v>23</v>
      </c>
      <c r="B34" s="22">
        <f>SUM(C34:E34)</f>
        <v>0</v>
      </c>
      <c r="C34" s="23">
        <v>0</v>
      </c>
      <c r="D34" s="23">
        <v>0</v>
      </c>
      <c r="E34" s="23">
        <v>0</v>
      </c>
    </row>
    <row r="35" spans="1:5" ht="14.25" customHeight="1" x14ac:dyDescent="0.25">
      <c r="A35" s="21"/>
      <c r="B35" s="23"/>
      <c r="C35" s="23"/>
      <c r="D35" s="23"/>
      <c r="E35" s="23"/>
    </row>
    <row r="36" spans="1:5" ht="14.25" customHeight="1" x14ac:dyDescent="0.25">
      <c r="A36" s="21" t="s">
        <v>24</v>
      </c>
      <c r="B36" s="22">
        <f>SUM(C36:E36)</f>
        <v>7346851.2699999996</v>
      </c>
      <c r="C36" s="23">
        <v>7346851.2699999996</v>
      </c>
      <c r="D36" s="23">
        <v>0</v>
      </c>
      <c r="E36" s="23">
        <v>0</v>
      </c>
    </row>
    <row r="37" spans="1:5" ht="14.25" customHeight="1" x14ac:dyDescent="0.25">
      <c r="A37" s="17"/>
      <c r="B37" s="18"/>
      <c r="C37" s="18"/>
      <c r="D37" s="18"/>
      <c r="E37" s="18"/>
    </row>
    <row r="38" spans="1:5" ht="14.25" customHeight="1" x14ac:dyDescent="0.25">
      <c r="B38" s="24">
        <f>SUM(B29:B37)</f>
        <v>7371709.9499999993</v>
      </c>
      <c r="C38" s="24">
        <f>SUM(C29:C37)</f>
        <v>7365301.2699999996</v>
      </c>
      <c r="D38" s="24">
        <f>SUM(D29:D37)</f>
        <v>0</v>
      </c>
      <c r="E38" s="24">
        <f>SUM(E29:E37)</f>
        <v>6408.68</v>
      </c>
    </row>
    <row r="39" spans="1:5" ht="14.25" customHeight="1" x14ac:dyDescent="0.25"/>
    <row r="40" spans="1:5" ht="14.25" customHeight="1" x14ac:dyDescent="0.25"/>
    <row r="41" spans="1:5" ht="14.25" customHeight="1" x14ac:dyDescent="0.25">
      <c r="A41" s="9" t="s">
        <v>25</v>
      </c>
    </row>
    <row r="42" spans="1:5" ht="14.25" customHeight="1" x14ac:dyDescent="0.25">
      <c r="A42" s="10"/>
    </row>
    <row r="43" spans="1:5" ht="24" customHeight="1" x14ac:dyDescent="0.25">
      <c r="A43" s="11" t="s">
        <v>26</v>
      </c>
      <c r="B43" s="12" t="s">
        <v>5</v>
      </c>
      <c r="C43" s="12" t="s">
        <v>27</v>
      </c>
    </row>
    <row r="44" spans="1:5" ht="14.25" customHeight="1" x14ac:dyDescent="0.25">
      <c r="A44" s="13" t="s">
        <v>28</v>
      </c>
      <c r="B44" s="14"/>
      <c r="C44" s="14">
        <v>0</v>
      </c>
    </row>
    <row r="45" spans="1:5" ht="14.25" customHeight="1" x14ac:dyDescent="0.25">
      <c r="A45" s="15"/>
      <c r="B45" s="16"/>
      <c r="C45" s="16">
        <v>0</v>
      </c>
    </row>
    <row r="46" spans="1:5" ht="14.25" customHeight="1" x14ac:dyDescent="0.25">
      <c r="A46" s="15" t="s">
        <v>29</v>
      </c>
      <c r="B46" s="16"/>
      <c r="C46" s="16"/>
    </row>
    <row r="47" spans="1:5" ht="14.25" customHeight="1" x14ac:dyDescent="0.25">
      <c r="A47" s="17"/>
      <c r="B47" s="18"/>
      <c r="C47" s="18">
        <v>0</v>
      </c>
    </row>
    <row r="48" spans="1:5" ht="14.25" customHeight="1" x14ac:dyDescent="0.25">
      <c r="A48" s="25"/>
      <c r="B48" s="12">
        <f>SUM(B43:B47)</f>
        <v>0</v>
      </c>
      <c r="C48" s="12"/>
    </row>
    <row r="49" spans="1:6" ht="14.25" customHeight="1" x14ac:dyDescent="0.25">
      <c r="A49" s="25"/>
      <c r="B49" s="26"/>
      <c r="C49" s="26"/>
    </row>
    <row r="50" spans="1:6" ht="14.25" customHeight="1" x14ac:dyDescent="0.25"/>
    <row r="51" spans="1:6" ht="14.25" customHeight="1" x14ac:dyDescent="0.25">
      <c r="A51" s="9" t="s">
        <v>30</v>
      </c>
    </row>
    <row r="52" spans="1:6" ht="14.25" customHeight="1" x14ac:dyDescent="0.25">
      <c r="A52" s="10"/>
    </row>
    <row r="53" spans="1:6" ht="27.75" customHeight="1" x14ac:dyDescent="0.25">
      <c r="A53" s="11" t="s">
        <v>31</v>
      </c>
      <c r="B53" s="12" t="s">
        <v>5</v>
      </c>
      <c r="C53" s="12" t="s">
        <v>6</v>
      </c>
      <c r="D53" s="12" t="s">
        <v>32</v>
      </c>
      <c r="E53" s="27" t="s">
        <v>33</v>
      </c>
      <c r="F53" s="12" t="s">
        <v>34</v>
      </c>
    </row>
    <row r="54" spans="1:6" ht="14.25" customHeight="1" x14ac:dyDescent="0.25">
      <c r="A54" s="28" t="s">
        <v>35</v>
      </c>
      <c r="B54" s="26"/>
      <c r="C54" s="26">
        <v>0</v>
      </c>
      <c r="D54" s="26">
        <v>0</v>
      </c>
      <c r="E54" s="26">
        <v>0</v>
      </c>
      <c r="F54" s="29">
        <v>0</v>
      </c>
    </row>
    <row r="55" spans="1:6" ht="14.25" customHeight="1" x14ac:dyDescent="0.25">
      <c r="A55" s="28"/>
      <c r="B55" s="26"/>
      <c r="C55" s="26">
        <v>0</v>
      </c>
      <c r="D55" s="26">
        <v>0</v>
      </c>
      <c r="E55" s="26">
        <v>0</v>
      </c>
      <c r="F55" s="29">
        <v>0</v>
      </c>
    </row>
    <row r="56" spans="1:6" ht="14.25" customHeight="1" x14ac:dyDescent="0.25">
      <c r="A56" s="28"/>
      <c r="B56" s="26"/>
      <c r="C56" s="26">
        <v>0</v>
      </c>
      <c r="D56" s="26">
        <v>0</v>
      </c>
      <c r="E56" s="26">
        <v>0</v>
      </c>
      <c r="F56" s="29">
        <v>0</v>
      </c>
    </row>
    <row r="57" spans="1:6" ht="14.25" customHeight="1" x14ac:dyDescent="0.25">
      <c r="A57" s="30"/>
      <c r="B57" s="31"/>
      <c r="C57" s="31">
        <v>0</v>
      </c>
      <c r="D57" s="31">
        <v>0</v>
      </c>
      <c r="E57" s="31">
        <v>0</v>
      </c>
      <c r="F57" s="32">
        <v>0</v>
      </c>
    </row>
    <row r="58" spans="1:6" ht="15" customHeight="1" x14ac:dyDescent="0.25">
      <c r="A58" s="25"/>
      <c r="B58" s="12">
        <f>SUM(B53:B57)</f>
        <v>0</v>
      </c>
      <c r="C58" s="33">
        <v>0</v>
      </c>
      <c r="D58" s="34">
        <v>0</v>
      </c>
      <c r="E58" s="34">
        <v>0</v>
      </c>
      <c r="F58" s="35">
        <v>0</v>
      </c>
    </row>
    <row r="59" spans="1:6" x14ac:dyDescent="0.25">
      <c r="A59" s="25"/>
      <c r="B59" s="36"/>
      <c r="C59" s="36"/>
      <c r="D59" s="36"/>
      <c r="E59" s="36"/>
      <c r="F59" s="36"/>
    </row>
    <row r="60" spans="1:6" x14ac:dyDescent="0.25">
      <c r="A60" s="25"/>
      <c r="B60" s="36"/>
      <c r="C60" s="36"/>
      <c r="D60" s="36"/>
      <c r="E60" s="36"/>
      <c r="F60" s="36"/>
    </row>
    <row r="61" spans="1:6" x14ac:dyDescent="0.25">
      <c r="A61" s="25"/>
      <c r="B61" s="36"/>
      <c r="C61" s="36"/>
      <c r="D61" s="36"/>
      <c r="E61" s="36"/>
      <c r="F61" s="36"/>
    </row>
    <row r="62" spans="1:6" ht="26.25" customHeight="1" x14ac:dyDescent="0.25">
      <c r="A62" s="11" t="s">
        <v>36</v>
      </c>
      <c r="B62" s="12" t="s">
        <v>5</v>
      </c>
      <c r="C62" s="12" t="s">
        <v>6</v>
      </c>
      <c r="D62" s="12" t="s">
        <v>37</v>
      </c>
      <c r="E62" s="36"/>
      <c r="F62" s="36"/>
    </row>
    <row r="63" spans="1:6" x14ac:dyDescent="0.25">
      <c r="A63" s="13" t="s">
        <v>38</v>
      </c>
      <c r="B63" s="29"/>
      <c r="C63" s="16">
        <v>0</v>
      </c>
      <c r="D63" s="16">
        <v>0</v>
      </c>
      <c r="E63" s="36"/>
      <c r="F63" s="36"/>
    </row>
    <row r="64" spans="1:6" x14ac:dyDescent="0.25">
      <c r="A64" s="17"/>
      <c r="B64" s="29"/>
      <c r="C64" s="16">
        <v>0</v>
      </c>
      <c r="D64" s="16">
        <v>0</v>
      </c>
      <c r="E64" s="36"/>
      <c r="F64" s="36"/>
    </row>
    <row r="65" spans="1:6" ht="16.5" customHeight="1" x14ac:dyDescent="0.25">
      <c r="A65" s="25"/>
      <c r="B65" s="12">
        <f>SUM(B63:B64)</f>
        <v>0</v>
      </c>
      <c r="C65" s="37"/>
      <c r="D65" s="38"/>
      <c r="E65" s="36"/>
      <c r="F65" s="36"/>
    </row>
    <row r="66" spans="1:6" x14ac:dyDescent="0.25">
      <c r="A66" s="25"/>
      <c r="B66" s="36"/>
      <c r="C66" s="36"/>
      <c r="D66" s="36"/>
      <c r="E66" s="36"/>
      <c r="F66" s="36"/>
    </row>
    <row r="67" spans="1:6" x14ac:dyDescent="0.25">
      <c r="A67" s="10"/>
    </row>
    <row r="68" spans="1:6" x14ac:dyDescent="0.25">
      <c r="A68" s="9" t="s">
        <v>39</v>
      </c>
    </row>
    <row r="69" spans="1:6" x14ac:dyDescent="0.25">
      <c r="A69" s="10"/>
    </row>
    <row r="70" spans="1:6" ht="24" customHeight="1" x14ac:dyDescent="0.25">
      <c r="A70" s="11" t="s">
        <v>40</v>
      </c>
      <c r="B70" s="12" t="s">
        <v>41</v>
      </c>
      <c r="C70" s="12" t="s">
        <v>42</v>
      </c>
      <c r="D70" s="12" t="s">
        <v>43</v>
      </c>
      <c r="E70" s="12" t="s">
        <v>44</v>
      </c>
    </row>
    <row r="71" spans="1:6" x14ac:dyDescent="0.25">
      <c r="A71" s="39" t="s">
        <v>45</v>
      </c>
      <c r="B71" s="40">
        <v>50411506.939999998</v>
      </c>
      <c r="C71" s="22">
        <v>50411506.939999998</v>
      </c>
      <c r="D71" s="16">
        <f>C71-B71</f>
        <v>0</v>
      </c>
      <c r="E71" s="16"/>
    </row>
    <row r="72" spans="1:6" x14ac:dyDescent="0.25">
      <c r="A72" s="41" t="s">
        <v>46</v>
      </c>
      <c r="B72" s="23">
        <v>54151272.869999997</v>
      </c>
      <c r="C72" s="22">
        <v>54151272.869999997</v>
      </c>
      <c r="D72" s="16">
        <f>C72-B72</f>
        <v>0</v>
      </c>
      <c r="E72" s="16"/>
    </row>
    <row r="73" spans="1:6" x14ac:dyDescent="0.25">
      <c r="A73" s="15" t="s">
        <v>47</v>
      </c>
      <c r="B73" s="42">
        <f>SUM(B71:B72)</f>
        <v>104562779.81</v>
      </c>
      <c r="C73" s="43">
        <f>SUM(C71:C72)</f>
        <v>104562779.81</v>
      </c>
      <c r="D73" s="44">
        <f>C73-B73</f>
        <v>0</v>
      </c>
      <c r="E73" s="16"/>
    </row>
    <row r="74" spans="1:6" x14ac:dyDescent="0.25">
      <c r="A74" s="41" t="s">
        <v>48</v>
      </c>
      <c r="B74" s="23">
        <v>3487983.33</v>
      </c>
      <c r="C74" s="23">
        <v>3537561.73</v>
      </c>
      <c r="D74" s="16">
        <f>C74-B74</f>
        <v>49578.399999999907</v>
      </c>
      <c r="E74" s="16"/>
    </row>
    <row r="75" spans="1:6" x14ac:dyDescent="0.25">
      <c r="A75" s="41" t="s">
        <v>49</v>
      </c>
      <c r="B75" s="23">
        <v>7524730.8300000001</v>
      </c>
      <c r="C75" s="23">
        <v>7524730.8300000001</v>
      </c>
      <c r="D75" s="16">
        <f t="shared" ref="D75:D100" si="0">C75-B75</f>
        <v>0</v>
      </c>
      <c r="E75" s="16"/>
    </row>
    <row r="76" spans="1:6" x14ac:dyDescent="0.25">
      <c r="A76" s="41" t="s">
        <v>50</v>
      </c>
      <c r="B76" s="23">
        <v>10880</v>
      </c>
      <c r="C76" s="23">
        <v>10880</v>
      </c>
      <c r="D76" s="16">
        <f t="shared" si="0"/>
        <v>0</v>
      </c>
      <c r="E76" s="16"/>
    </row>
    <row r="77" spans="1:6" x14ac:dyDescent="0.25">
      <c r="A77" s="41" t="s">
        <v>51</v>
      </c>
      <c r="B77" s="23">
        <v>7789436.4699999997</v>
      </c>
      <c r="C77" s="23">
        <v>7983557.3300000001</v>
      </c>
      <c r="D77" s="16">
        <f t="shared" si="0"/>
        <v>194120.86000000034</v>
      </c>
      <c r="E77" s="16"/>
    </row>
    <row r="78" spans="1:6" x14ac:dyDescent="0.25">
      <c r="A78" s="41" t="s">
        <v>52</v>
      </c>
      <c r="B78" s="23">
        <v>132534.89000000001</v>
      </c>
      <c r="C78" s="23">
        <v>132534.89000000001</v>
      </c>
      <c r="D78" s="16">
        <f t="shared" si="0"/>
        <v>0</v>
      </c>
      <c r="E78" s="16"/>
    </row>
    <row r="79" spans="1:6" x14ac:dyDescent="0.25">
      <c r="A79" s="41" t="s">
        <v>53</v>
      </c>
      <c r="B79" s="23">
        <v>1099865.1100000001</v>
      </c>
      <c r="C79" s="23">
        <v>1107115.1100000001</v>
      </c>
      <c r="D79" s="16">
        <f t="shared" si="0"/>
        <v>7250</v>
      </c>
      <c r="E79" s="16"/>
    </row>
    <row r="80" spans="1:6" x14ac:dyDescent="0.25">
      <c r="A80" s="41" t="s">
        <v>54</v>
      </c>
      <c r="B80" s="23">
        <v>195703.67</v>
      </c>
      <c r="C80" s="23">
        <v>195703.67</v>
      </c>
      <c r="D80" s="16">
        <f t="shared" si="0"/>
        <v>0</v>
      </c>
      <c r="E80" s="16"/>
    </row>
    <row r="81" spans="1:5" x14ac:dyDescent="0.25">
      <c r="A81" s="41" t="s">
        <v>55</v>
      </c>
      <c r="B81" s="23">
        <v>832577.94</v>
      </c>
      <c r="C81" s="23">
        <v>845008.12</v>
      </c>
      <c r="D81" s="16">
        <f t="shared" si="0"/>
        <v>12430.180000000051</v>
      </c>
      <c r="E81" s="16"/>
    </row>
    <row r="82" spans="1:5" x14ac:dyDescent="0.25">
      <c r="A82" s="41" t="s">
        <v>56</v>
      </c>
      <c r="B82" s="23">
        <v>133025.16</v>
      </c>
      <c r="C82" s="23">
        <v>78187.399999999994</v>
      </c>
      <c r="D82" s="16">
        <f t="shared" si="0"/>
        <v>-54837.760000000009</v>
      </c>
      <c r="E82" s="16"/>
    </row>
    <row r="83" spans="1:5" x14ac:dyDescent="0.25">
      <c r="A83" s="41" t="s">
        <v>57</v>
      </c>
      <c r="B83" s="23">
        <v>211315.94</v>
      </c>
      <c r="C83" s="23">
        <v>211315.94</v>
      </c>
      <c r="D83" s="16">
        <f t="shared" si="0"/>
        <v>0</v>
      </c>
      <c r="E83" s="16"/>
    </row>
    <row r="84" spans="1:5" x14ac:dyDescent="0.25">
      <c r="A84" s="41" t="s">
        <v>58</v>
      </c>
      <c r="B84" s="23">
        <v>341018.57</v>
      </c>
      <c r="C84" s="23">
        <v>375630.72</v>
      </c>
      <c r="D84" s="16">
        <f t="shared" si="0"/>
        <v>34612.149999999965</v>
      </c>
      <c r="E84" s="16"/>
    </row>
    <row r="85" spans="1:5" x14ac:dyDescent="0.25">
      <c r="A85" s="41" t="s">
        <v>59</v>
      </c>
      <c r="B85" s="23">
        <v>3738169.22</v>
      </c>
      <c r="C85" s="23">
        <v>3738169.22</v>
      </c>
      <c r="D85" s="16">
        <f t="shared" si="0"/>
        <v>0</v>
      </c>
      <c r="E85" s="16"/>
    </row>
    <row r="86" spans="1:5" x14ac:dyDescent="0.25">
      <c r="A86" s="41" t="s">
        <v>60</v>
      </c>
      <c r="B86" s="23">
        <v>2805719.05</v>
      </c>
      <c r="C86" s="23">
        <v>2805719.05</v>
      </c>
      <c r="D86" s="16">
        <f t="shared" si="0"/>
        <v>0</v>
      </c>
      <c r="E86" s="16"/>
    </row>
    <row r="87" spans="1:5" x14ac:dyDescent="0.25">
      <c r="A87" s="41" t="s">
        <v>61</v>
      </c>
      <c r="B87" s="23">
        <v>1606284</v>
      </c>
      <c r="C87" s="23">
        <v>1606284</v>
      </c>
      <c r="D87" s="16">
        <f t="shared" si="0"/>
        <v>0</v>
      </c>
      <c r="E87" s="16"/>
    </row>
    <row r="88" spans="1:5" x14ac:dyDescent="0.25">
      <c r="A88" s="41" t="s">
        <v>62</v>
      </c>
      <c r="B88" s="23">
        <v>50353.19</v>
      </c>
      <c r="C88" s="23">
        <v>50353.19</v>
      </c>
      <c r="D88" s="16">
        <f t="shared" si="0"/>
        <v>0</v>
      </c>
      <c r="E88" s="16"/>
    </row>
    <row r="89" spans="1:5" x14ac:dyDescent="0.25">
      <c r="A89" s="41" t="s">
        <v>63</v>
      </c>
      <c r="B89" s="23">
        <v>39100</v>
      </c>
      <c r="C89" s="23">
        <v>39100</v>
      </c>
      <c r="D89" s="16">
        <f t="shared" si="0"/>
        <v>0</v>
      </c>
      <c r="E89" s="16"/>
    </row>
    <row r="90" spans="1:5" x14ac:dyDescent="0.25">
      <c r="A90" s="41" t="s">
        <v>64</v>
      </c>
      <c r="B90" s="23">
        <v>4723382.4800000004</v>
      </c>
      <c r="C90" s="23">
        <v>4723382.4800000004</v>
      </c>
      <c r="D90" s="16">
        <f t="shared" si="0"/>
        <v>0</v>
      </c>
      <c r="E90" s="16"/>
    </row>
    <row r="91" spans="1:5" x14ac:dyDescent="0.25">
      <c r="A91" s="41" t="s">
        <v>65</v>
      </c>
      <c r="B91" s="23">
        <v>1710618.2</v>
      </c>
      <c r="C91" s="23">
        <v>1710618.2</v>
      </c>
      <c r="D91" s="16">
        <f t="shared" si="0"/>
        <v>0</v>
      </c>
      <c r="E91" s="16"/>
    </row>
    <row r="92" spans="1:5" x14ac:dyDescent="0.25">
      <c r="A92" s="41" t="s">
        <v>66</v>
      </c>
      <c r="B92" s="23">
        <v>505355.6</v>
      </c>
      <c r="C92" s="23">
        <v>458013.45</v>
      </c>
      <c r="D92" s="16">
        <f t="shared" si="0"/>
        <v>-47342.149999999965</v>
      </c>
      <c r="E92" s="16"/>
    </row>
    <row r="93" spans="1:5" x14ac:dyDescent="0.25">
      <c r="A93" s="41" t="s">
        <v>67</v>
      </c>
      <c r="B93" s="23">
        <v>1639414.32</v>
      </c>
      <c r="C93" s="23">
        <v>1639414.32</v>
      </c>
      <c r="D93" s="16">
        <f t="shared" si="0"/>
        <v>0</v>
      </c>
      <c r="E93" s="16"/>
    </row>
    <row r="94" spans="1:5" x14ac:dyDescent="0.25">
      <c r="A94" s="41" t="s">
        <v>68</v>
      </c>
      <c r="B94" s="23">
        <v>915573.31</v>
      </c>
      <c r="C94" s="23">
        <v>1048614.31</v>
      </c>
      <c r="D94" s="16">
        <f t="shared" si="0"/>
        <v>133041</v>
      </c>
      <c r="E94" s="16"/>
    </row>
    <row r="95" spans="1:5" x14ac:dyDescent="0.25">
      <c r="A95" s="41" t="s">
        <v>69</v>
      </c>
      <c r="B95" s="23">
        <v>26352.14</v>
      </c>
      <c r="C95" s="23">
        <v>26352.14</v>
      </c>
      <c r="D95" s="16">
        <f t="shared" si="0"/>
        <v>0</v>
      </c>
      <c r="E95" s="16"/>
    </row>
    <row r="96" spans="1:5" x14ac:dyDescent="0.25">
      <c r="A96" s="41" t="s">
        <v>70</v>
      </c>
      <c r="B96" s="23">
        <v>2318872.5499999998</v>
      </c>
      <c r="C96" s="23">
        <v>2320652.5499999998</v>
      </c>
      <c r="D96" s="16">
        <f t="shared" si="0"/>
        <v>1780</v>
      </c>
      <c r="E96" s="16"/>
    </row>
    <row r="97" spans="1:5" x14ac:dyDescent="0.25">
      <c r="A97" s="41" t="s">
        <v>71</v>
      </c>
      <c r="B97" s="23">
        <v>14872.63</v>
      </c>
      <c r="C97" s="23">
        <v>14872.63</v>
      </c>
      <c r="D97" s="16">
        <f t="shared" si="0"/>
        <v>0</v>
      </c>
      <c r="E97" s="16"/>
    </row>
    <row r="98" spans="1:5" x14ac:dyDescent="0.25">
      <c r="A98" s="41" t="s">
        <v>72</v>
      </c>
      <c r="B98" s="23">
        <v>832891.37</v>
      </c>
      <c r="C98" s="23">
        <v>832891.37</v>
      </c>
      <c r="D98" s="16">
        <f t="shared" si="0"/>
        <v>0</v>
      </c>
      <c r="E98" s="16"/>
    </row>
    <row r="99" spans="1:5" x14ac:dyDescent="0.25">
      <c r="A99" s="41" t="s">
        <v>73</v>
      </c>
      <c r="B99" s="23">
        <v>7574.81</v>
      </c>
      <c r="C99" s="23">
        <v>7574.81</v>
      </c>
      <c r="D99" s="16">
        <f t="shared" si="0"/>
        <v>0</v>
      </c>
      <c r="E99" s="16"/>
    </row>
    <row r="100" spans="1:5" x14ac:dyDescent="0.25">
      <c r="A100" s="41" t="s">
        <v>74</v>
      </c>
      <c r="B100" s="23">
        <v>12000</v>
      </c>
      <c r="C100" s="23">
        <v>9020</v>
      </c>
      <c r="D100" s="16">
        <f t="shared" si="0"/>
        <v>-2980</v>
      </c>
      <c r="E100" s="16"/>
    </row>
    <row r="101" spans="1:5" x14ac:dyDescent="0.25">
      <c r="A101" s="15" t="s">
        <v>75</v>
      </c>
      <c r="B101" s="45">
        <f>SUM(B74:B100)</f>
        <v>42705604.780000016</v>
      </c>
      <c r="C101" s="45">
        <f>SUM(C74:C100)</f>
        <v>43033257.460000016</v>
      </c>
      <c r="D101" s="45">
        <f>SUM(D74:D100)</f>
        <v>327652.68000000028</v>
      </c>
      <c r="E101" s="16"/>
    </row>
    <row r="102" spans="1:5" x14ac:dyDescent="0.25">
      <c r="A102" s="41" t="s">
        <v>76</v>
      </c>
      <c r="B102" s="23">
        <v>-6882185.8099999996</v>
      </c>
      <c r="C102" s="23">
        <v>-6882185.8099999996</v>
      </c>
      <c r="D102" s="16">
        <f t="shared" ref="D102:D119" si="1">C102-B102</f>
        <v>0</v>
      </c>
      <c r="E102" s="16"/>
    </row>
    <row r="103" spans="1:5" x14ac:dyDescent="0.25">
      <c r="A103" s="41" t="s">
        <v>77</v>
      </c>
      <c r="B103" s="23">
        <v>-8199908.5800000001</v>
      </c>
      <c r="C103" s="23">
        <v>-8199908.5800000001</v>
      </c>
      <c r="D103" s="16">
        <f t="shared" si="1"/>
        <v>0</v>
      </c>
      <c r="E103" s="16"/>
    </row>
    <row r="104" spans="1:5" x14ac:dyDescent="0.25">
      <c r="A104" s="41" t="s">
        <v>78</v>
      </c>
      <c r="B104" s="23">
        <v>-4700.5</v>
      </c>
      <c r="C104" s="23">
        <v>-4700.5</v>
      </c>
      <c r="D104" s="16">
        <f t="shared" si="1"/>
        <v>0</v>
      </c>
      <c r="E104" s="16"/>
    </row>
    <row r="105" spans="1:5" x14ac:dyDescent="0.25">
      <c r="A105" s="41" t="s">
        <v>79</v>
      </c>
      <c r="B105" s="23">
        <v>-9700</v>
      </c>
      <c r="C105" s="23">
        <v>-7241.5</v>
      </c>
      <c r="D105" s="16">
        <f t="shared" si="1"/>
        <v>2458.5</v>
      </c>
      <c r="E105" s="16"/>
    </row>
    <row r="106" spans="1:5" x14ac:dyDescent="0.25">
      <c r="A106" s="41" t="s">
        <v>80</v>
      </c>
      <c r="B106" s="23">
        <v>-6711060.3700000001</v>
      </c>
      <c r="C106" s="23">
        <v>-6448837.4500000002</v>
      </c>
      <c r="D106" s="16">
        <f t="shared" si="1"/>
        <v>262222.91999999993</v>
      </c>
      <c r="E106" s="16"/>
    </row>
    <row r="107" spans="1:5" x14ac:dyDescent="0.25">
      <c r="A107" s="41" t="s">
        <v>81</v>
      </c>
      <c r="B107" s="23">
        <v>-487013.68</v>
      </c>
      <c r="C107" s="23">
        <v>-487013.68</v>
      </c>
      <c r="D107" s="16">
        <f t="shared" si="1"/>
        <v>0</v>
      </c>
      <c r="E107" s="16"/>
    </row>
    <row r="108" spans="1:5" x14ac:dyDescent="0.25">
      <c r="A108" s="41" t="s">
        <v>82</v>
      </c>
      <c r="B108" s="23">
        <v>-335236.77</v>
      </c>
      <c r="C108" s="23">
        <v>-331946.49</v>
      </c>
      <c r="D108" s="16">
        <f t="shared" si="1"/>
        <v>3290.2800000000279</v>
      </c>
      <c r="E108" s="16"/>
    </row>
    <row r="109" spans="1:5" x14ac:dyDescent="0.25">
      <c r="A109" s="41" t="s">
        <v>83</v>
      </c>
      <c r="B109" s="23">
        <v>-64225.120000000003</v>
      </c>
      <c r="C109" s="23">
        <v>-36116.61</v>
      </c>
      <c r="D109" s="16">
        <f t="shared" si="1"/>
        <v>28108.510000000002</v>
      </c>
      <c r="E109" s="16"/>
    </row>
    <row r="110" spans="1:5" x14ac:dyDescent="0.25">
      <c r="A110" s="41" t="s">
        <v>84</v>
      </c>
      <c r="B110" s="23">
        <v>-129306.95</v>
      </c>
      <c r="C110" s="23">
        <v>-129306.95</v>
      </c>
      <c r="D110" s="16">
        <f t="shared" si="1"/>
        <v>0</v>
      </c>
      <c r="E110" s="16"/>
    </row>
    <row r="111" spans="1:5" x14ac:dyDescent="0.25">
      <c r="A111" s="41" t="s">
        <v>85</v>
      </c>
      <c r="B111" s="23">
        <v>-3880757.97</v>
      </c>
      <c r="C111" s="23">
        <v>-3880757.97</v>
      </c>
      <c r="D111" s="16">
        <f t="shared" si="1"/>
        <v>0</v>
      </c>
      <c r="E111" s="16"/>
    </row>
    <row r="112" spans="1:5" x14ac:dyDescent="0.25">
      <c r="A112" s="41" t="s">
        <v>86</v>
      </c>
      <c r="B112" s="23">
        <v>-3905371.84</v>
      </c>
      <c r="C112" s="23">
        <v>-3905371.84</v>
      </c>
      <c r="D112" s="16">
        <f t="shared" si="1"/>
        <v>0</v>
      </c>
      <c r="E112" s="16"/>
    </row>
    <row r="113" spans="1:7" x14ac:dyDescent="0.25">
      <c r="A113" s="41" t="s">
        <v>87</v>
      </c>
      <c r="B113" s="23">
        <v>-39100</v>
      </c>
      <c r="C113" s="23">
        <v>-39100</v>
      </c>
      <c r="D113" s="16">
        <f t="shared" si="1"/>
        <v>0</v>
      </c>
      <c r="E113" s="16"/>
    </row>
    <row r="114" spans="1:7" x14ac:dyDescent="0.25">
      <c r="A114" s="41" t="s">
        <v>88</v>
      </c>
      <c r="B114" s="23">
        <v>-2985518.96</v>
      </c>
      <c r="C114" s="23">
        <v>-2985518.96</v>
      </c>
      <c r="D114" s="16">
        <f t="shared" si="1"/>
        <v>0</v>
      </c>
      <c r="E114" s="16"/>
    </row>
    <row r="115" spans="1:7" x14ac:dyDescent="0.25">
      <c r="A115" s="41" t="s">
        <v>89</v>
      </c>
      <c r="B115" s="23">
        <v>-386526.52</v>
      </c>
      <c r="C115" s="23">
        <v>-386526.52</v>
      </c>
      <c r="D115" s="16">
        <f t="shared" si="1"/>
        <v>0</v>
      </c>
      <c r="E115" s="16"/>
    </row>
    <row r="116" spans="1:7" x14ac:dyDescent="0.25">
      <c r="A116" s="41" t="s">
        <v>90</v>
      </c>
      <c r="B116" s="23">
        <v>-1898720.27</v>
      </c>
      <c r="C116" s="23">
        <v>-1883147.19</v>
      </c>
      <c r="D116" s="16">
        <f t="shared" si="1"/>
        <v>15573.080000000075</v>
      </c>
      <c r="E116" s="16"/>
    </row>
    <row r="117" spans="1:7" x14ac:dyDescent="0.25">
      <c r="A117" s="41" t="s">
        <v>91</v>
      </c>
      <c r="B117" s="23">
        <v>-150117.10999999999</v>
      </c>
      <c r="C117" s="23">
        <v>-150117.10999999999</v>
      </c>
      <c r="D117" s="16">
        <f t="shared" si="1"/>
        <v>0</v>
      </c>
      <c r="E117" s="16"/>
    </row>
    <row r="118" spans="1:7" x14ac:dyDescent="0.25">
      <c r="A118" s="41" t="s">
        <v>92</v>
      </c>
      <c r="B118" s="23">
        <v>-928613.43</v>
      </c>
      <c r="C118" s="23">
        <v>-928613.43</v>
      </c>
      <c r="D118" s="16">
        <f t="shared" si="1"/>
        <v>0</v>
      </c>
      <c r="E118" s="16"/>
    </row>
    <row r="119" spans="1:7" x14ac:dyDescent="0.25">
      <c r="A119" s="41" t="s">
        <v>93</v>
      </c>
      <c r="B119" s="23">
        <v>-213198.41</v>
      </c>
      <c r="C119" s="23">
        <v>-213198.41</v>
      </c>
      <c r="D119" s="16">
        <f t="shared" si="1"/>
        <v>0</v>
      </c>
      <c r="E119" s="16"/>
    </row>
    <row r="120" spans="1:7" x14ac:dyDescent="0.25">
      <c r="A120" s="17" t="s">
        <v>94</v>
      </c>
      <c r="B120" s="46">
        <f>SUM(B102:B119)</f>
        <v>-37211262.289999999</v>
      </c>
      <c r="C120" s="46">
        <f>SUM(C102:C119)</f>
        <v>-36899608.999999993</v>
      </c>
      <c r="D120" s="46">
        <f>SUM(D102:D119)</f>
        <v>311653.29000000004</v>
      </c>
      <c r="E120" s="16">
        <v>0</v>
      </c>
    </row>
    <row r="121" spans="1:7" ht="18" customHeight="1" x14ac:dyDescent="0.25">
      <c r="B121" s="47">
        <f>B73+B101+B120</f>
        <v>110057122.30000004</v>
      </c>
      <c r="C121" s="47">
        <f>C73+C101+C120</f>
        <v>110696428.27000001</v>
      </c>
      <c r="D121" s="47">
        <f>D73+D101+D120</f>
        <v>639305.97000000032</v>
      </c>
      <c r="E121" s="48"/>
      <c r="G121" s="49"/>
    </row>
    <row r="124" spans="1:7" ht="21.75" customHeight="1" x14ac:dyDescent="0.25">
      <c r="A124" s="11" t="s">
        <v>95</v>
      </c>
      <c r="B124" s="12" t="s">
        <v>41</v>
      </c>
      <c r="C124" s="12" t="s">
        <v>42</v>
      </c>
      <c r="D124" s="12" t="s">
        <v>43</v>
      </c>
      <c r="E124" s="12" t="s">
        <v>44</v>
      </c>
    </row>
    <row r="125" spans="1:7" x14ac:dyDescent="0.25">
      <c r="A125" s="15" t="s">
        <v>96</v>
      </c>
      <c r="B125" s="23">
        <v>88673.43</v>
      </c>
      <c r="C125" s="23">
        <v>88673.43</v>
      </c>
      <c r="D125" s="16">
        <f>C125-B125</f>
        <v>0</v>
      </c>
      <c r="E125" s="16"/>
    </row>
    <row r="126" spans="1:7" x14ac:dyDescent="0.25">
      <c r="A126" s="15"/>
      <c r="B126" s="23"/>
      <c r="C126" s="23"/>
      <c r="D126" s="16"/>
      <c r="E126" s="16"/>
    </row>
    <row r="127" spans="1:7" x14ac:dyDescent="0.25">
      <c r="A127" s="15" t="s">
        <v>97</v>
      </c>
      <c r="B127" s="16">
        <v>0</v>
      </c>
      <c r="C127" s="16">
        <v>0</v>
      </c>
      <c r="D127" s="16"/>
      <c r="E127" s="16"/>
    </row>
    <row r="128" spans="1:7" x14ac:dyDescent="0.25">
      <c r="A128" s="15"/>
      <c r="B128" s="16"/>
      <c r="C128" s="16"/>
      <c r="D128" s="16"/>
      <c r="E128" s="16"/>
    </row>
    <row r="129" spans="1:5" x14ac:dyDescent="0.25">
      <c r="A129" s="15" t="s">
        <v>94</v>
      </c>
      <c r="B129" s="23">
        <v>-59893.67</v>
      </c>
      <c r="C129" s="23">
        <v>-59893.67</v>
      </c>
      <c r="D129" s="16">
        <f>C129-B129</f>
        <v>0</v>
      </c>
      <c r="E129" s="16"/>
    </row>
    <row r="130" spans="1:5" x14ac:dyDescent="0.25">
      <c r="A130" s="50"/>
      <c r="B130" s="18"/>
      <c r="C130" s="18"/>
      <c r="D130" s="18"/>
      <c r="E130" s="18"/>
    </row>
    <row r="131" spans="1:5" ht="16.5" customHeight="1" x14ac:dyDescent="0.25">
      <c r="B131" s="51">
        <f>B125+B129</f>
        <v>28779.759999999995</v>
      </c>
      <c r="C131" s="51">
        <f>C125+C129</f>
        <v>28779.759999999995</v>
      </c>
      <c r="D131" s="12">
        <f>SUM(D129:D130)</f>
        <v>0</v>
      </c>
      <c r="E131" s="48"/>
    </row>
    <row r="135" spans="1:5" ht="27" customHeight="1" x14ac:dyDescent="0.25">
      <c r="A135" s="11" t="s">
        <v>98</v>
      </c>
      <c r="B135" s="12" t="s">
        <v>5</v>
      </c>
    </row>
    <row r="136" spans="1:5" x14ac:dyDescent="0.25">
      <c r="A136" s="13" t="s">
        <v>99</v>
      </c>
      <c r="B136" s="14"/>
    </row>
    <row r="137" spans="1:5" x14ac:dyDescent="0.25">
      <c r="A137" s="15"/>
      <c r="B137" s="16"/>
    </row>
    <row r="138" spans="1:5" x14ac:dyDescent="0.25">
      <c r="A138" s="17"/>
      <c r="B138" s="18"/>
    </row>
    <row r="139" spans="1:5" ht="15" customHeight="1" x14ac:dyDescent="0.25">
      <c r="B139" s="12">
        <f>SUM(B137:B138)</f>
        <v>0</v>
      </c>
    </row>
    <row r="140" spans="1:5" x14ac:dyDescent="0.25">
      <c r="A140" s="3"/>
    </row>
    <row r="142" spans="1:5" ht="22.5" customHeight="1" x14ac:dyDescent="0.25">
      <c r="A142" s="52" t="s">
        <v>100</v>
      </c>
      <c r="B142" s="53" t="s">
        <v>5</v>
      </c>
      <c r="C142" s="54" t="s">
        <v>101</v>
      </c>
    </row>
    <row r="143" spans="1:5" x14ac:dyDescent="0.25">
      <c r="A143" s="55"/>
      <c r="B143" s="56"/>
      <c r="C143" s="57"/>
    </row>
    <row r="144" spans="1:5" x14ac:dyDescent="0.25">
      <c r="A144" s="58"/>
      <c r="B144" s="59"/>
      <c r="C144" s="60"/>
    </row>
    <row r="145" spans="1:5" x14ac:dyDescent="0.25">
      <c r="A145" s="61"/>
      <c r="B145" s="62"/>
      <c r="C145" s="62"/>
    </row>
    <row r="146" spans="1:5" x14ac:dyDescent="0.25">
      <c r="A146" s="61"/>
      <c r="B146" s="62"/>
      <c r="C146" s="62"/>
    </row>
    <row r="147" spans="1:5" x14ac:dyDescent="0.25">
      <c r="A147" s="63"/>
      <c r="B147" s="64"/>
      <c r="C147" s="64"/>
    </row>
    <row r="148" spans="1:5" ht="14.25" customHeight="1" x14ac:dyDescent="0.25">
      <c r="B148" s="12">
        <f>SUM(B146:B147)</f>
        <v>0</v>
      </c>
      <c r="C148" s="12"/>
    </row>
    <row r="150" spans="1:5" x14ac:dyDescent="0.25">
      <c r="A150" s="6" t="s">
        <v>102</v>
      </c>
    </row>
    <row r="152" spans="1:5" ht="20.25" customHeight="1" x14ac:dyDescent="0.25">
      <c r="A152" s="52" t="s">
        <v>103</v>
      </c>
      <c r="B152" s="65" t="s">
        <v>5</v>
      </c>
      <c r="C152" s="12" t="s">
        <v>18</v>
      </c>
      <c r="D152" s="12" t="s">
        <v>19</v>
      </c>
      <c r="E152" s="12" t="s">
        <v>20</v>
      </c>
    </row>
    <row r="153" spans="1:5" x14ac:dyDescent="0.25">
      <c r="A153" s="39" t="s">
        <v>104</v>
      </c>
      <c r="B153" s="57">
        <v>-169797.52</v>
      </c>
      <c r="C153" s="57">
        <v>-169797.52</v>
      </c>
      <c r="D153" s="14"/>
      <c r="E153" s="14"/>
    </row>
    <row r="154" spans="1:5" x14ac:dyDescent="0.25">
      <c r="A154" s="41" t="s">
        <v>105</v>
      </c>
      <c r="B154" s="66">
        <v>-101384.97</v>
      </c>
      <c r="C154" s="66">
        <v>-101384.97</v>
      </c>
      <c r="D154" s="16"/>
      <c r="E154" s="16"/>
    </row>
    <row r="155" spans="1:5" x14ac:dyDescent="0.25">
      <c r="A155" s="41" t="s">
        <v>106</v>
      </c>
      <c r="B155" s="66">
        <v>-104397.67</v>
      </c>
      <c r="C155" s="66">
        <v>-104397.67</v>
      </c>
      <c r="D155" s="16"/>
      <c r="E155" s="16"/>
    </row>
    <row r="156" spans="1:5" x14ac:dyDescent="0.25">
      <c r="A156" s="41" t="s">
        <v>107</v>
      </c>
      <c r="B156" s="66">
        <v>-342972.85</v>
      </c>
      <c r="C156" s="66">
        <v>-342972.85</v>
      </c>
      <c r="D156" s="16"/>
      <c r="E156" s="16"/>
    </row>
    <row r="157" spans="1:5" x14ac:dyDescent="0.25">
      <c r="A157" s="41" t="s">
        <v>108</v>
      </c>
      <c r="B157" s="66">
        <v>-56553.34</v>
      </c>
      <c r="C157" s="66">
        <v>-56553.34</v>
      </c>
      <c r="D157" s="16"/>
      <c r="E157" s="16"/>
    </row>
    <row r="158" spans="1:5" x14ac:dyDescent="0.25">
      <c r="A158" s="41" t="s">
        <v>109</v>
      </c>
      <c r="B158" s="66">
        <v>-5657.04</v>
      </c>
      <c r="C158" s="66">
        <v>-5657.04</v>
      </c>
      <c r="D158" s="16"/>
      <c r="E158" s="16"/>
    </row>
    <row r="159" spans="1:5" x14ac:dyDescent="0.25">
      <c r="A159" s="41" t="s">
        <v>110</v>
      </c>
      <c r="B159" s="66">
        <v>-74776.59</v>
      </c>
      <c r="C159" s="66">
        <v>-74776.59</v>
      </c>
      <c r="D159" s="16"/>
      <c r="E159" s="16"/>
    </row>
    <row r="160" spans="1:5" x14ac:dyDescent="0.25">
      <c r="A160" s="41" t="s">
        <v>111</v>
      </c>
      <c r="B160" s="66">
        <v>-75114.97</v>
      </c>
      <c r="C160" s="66">
        <v>-75114.97</v>
      </c>
      <c r="D160" s="16"/>
      <c r="E160" s="16"/>
    </row>
    <row r="161" spans="1:5" x14ac:dyDescent="0.25">
      <c r="A161" s="41" t="s">
        <v>112</v>
      </c>
      <c r="B161" s="66">
        <v>-4358.3</v>
      </c>
      <c r="C161" s="66">
        <v>-4358.3</v>
      </c>
      <c r="D161" s="16"/>
      <c r="E161" s="16"/>
    </row>
    <row r="162" spans="1:5" x14ac:dyDescent="0.25">
      <c r="A162" s="41" t="s">
        <v>113</v>
      </c>
      <c r="B162" s="66">
        <v>-41318</v>
      </c>
      <c r="C162" s="66">
        <v>-41318</v>
      </c>
      <c r="D162" s="16"/>
      <c r="E162" s="16"/>
    </row>
    <row r="163" spans="1:5" x14ac:dyDescent="0.25">
      <c r="A163" s="41" t="s">
        <v>114</v>
      </c>
      <c r="B163" s="66">
        <v>-1138.21</v>
      </c>
      <c r="C163" s="66">
        <v>-1138.21</v>
      </c>
      <c r="D163" s="16"/>
      <c r="E163" s="16"/>
    </row>
    <row r="164" spans="1:5" x14ac:dyDescent="0.25">
      <c r="A164" s="41" t="s">
        <v>115</v>
      </c>
      <c r="B164" s="66">
        <v>-4466.78</v>
      </c>
      <c r="C164" s="66">
        <v>-4466.78</v>
      </c>
      <c r="D164" s="16"/>
      <c r="E164" s="16"/>
    </row>
    <row r="165" spans="1:5" x14ac:dyDescent="0.25">
      <c r="A165" s="41" t="s">
        <v>116</v>
      </c>
      <c r="B165" s="66">
        <v>-17657.439999999999</v>
      </c>
      <c r="C165" s="66">
        <v>-17657.439999999999</v>
      </c>
      <c r="D165" s="16"/>
      <c r="E165" s="16"/>
    </row>
    <row r="166" spans="1:5" x14ac:dyDescent="0.25">
      <c r="A166" s="41" t="s">
        <v>117</v>
      </c>
      <c r="B166" s="66">
        <v>-3126</v>
      </c>
      <c r="C166" s="66">
        <v>-3126</v>
      </c>
      <c r="D166" s="16"/>
      <c r="E166" s="16"/>
    </row>
    <row r="167" spans="1:5" x14ac:dyDescent="0.25">
      <c r="A167" s="41" t="s">
        <v>118</v>
      </c>
      <c r="B167" s="66">
        <v>-4137482.29</v>
      </c>
      <c r="C167" s="66">
        <v>-4137482.29</v>
      </c>
      <c r="D167" s="16"/>
      <c r="E167" s="16"/>
    </row>
    <row r="168" spans="1:5" x14ac:dyDescent="0.25">
      <c r="A168" s="41" t="s">
        <v>119</v>
      </c>
      <c r="B168" s="66">
        <v>-45000</v>
      </c>
      <c r="C168" s="66">
        <v>-45000</v>
      </c>
      <c r="D168" s="16"/>
      <c r="E168" s="16"/>
    </row>
    <row r="169" spans="1:5" x14ac:dyDescent="0.25">
      <c r="A169" s="41"/>
      <c r="B169" s="66"/>
      <c r="C169" s="66"/>
      <c r="D169" s="16"/>
      <c r="E169" s="16"/>
    </row>
    <row r="170" spans="1:5" x14ac:dyDescent="0.25">
      <c r="A170" s="41"/>
      <c r="B170" s="66"/>
      <c r="C170" s="66"/>
      <c r="D170" s="16"/>
      <c r="E170" s="16"/>
    </row>
    <row r="171" spans="1:5" x14ac:dyDescent="0.25">
      <c r="A171" s="17"/>
      <c r="B171" s="18"/>
      <c r="C171" s="32"/>
      <c r="D171" s="18"/>
      <c r="E171" s="18"/>
    </row>
    <row r="172" spans="1:5" ht="16.5" customHeight="1" x14ac:dyDescent="0.25">
      <c r="B172" s="67">
        <f>SUM(B153:B171)</f>
        <v>-5185201.97</v>
      </c>
      <c r="C172" s="67">
        <f>SUM(C153:C171)</f>
        <v>-5185201.97</v>
      </c>
      <c r="D172" s="67">
        <f>SUM(D153:D171)</f>
        <v>0</v>
      </c>
      <c r="E172" s="67">
        <f>SUM(E153:E171)</f>
        <v>0</v>
      </c>
    </row>
    <row r="175" spans="1:5" ht="20.25" customHeight="1" x14ac:dyDescent="0.25">
      <c r="A175" s="52" t="s">
        <v>120</v>
      </c>
      <c r="B175" s="53" t="s">
        <v>5</v>
      </c>
      <c r="C175" s="12" t="s">
        <v>121</v>
      </c>
      <c r="D175" s="12" t="s">
        <v>101</v>
      </c>
    </row>
    <row r="176" spans="1:5" x14ac:dyDescent="0.25">
      <c r="A176" s="68" t="s">
        <v>122</v>
      </c>
      <c r="B176" s="69"/>
      <c r="C176" s="70"/>
      <c r="D176" s="71"/>
    </row>
    <row r="177" spans="1:4" x14ac:dyDescent="0.25">
      <c r="A177" s="72"/>
      <c r="B177" s="73"/>
      <c r="C177" s="74"/>
      <c r="D177" s="75"/>
    </row>
    <row r="178" spans="1:4" x14ac:dyDescent="0.25">
      <c r="A178" s="76"/>
      <c r="B178" s="77"/>
      <c r="C178" s="78"/>
      <c r="D178" s="79"/>
    </row>
    <row r="179" spans="1:4" ht="16.5" customHeight="1" x14ac:dyDescent="0.25">
      <c r="B179" s="12">
        <f>SUM(B177:B178)</f>
        <v>0</v>
      </c>
      <c r="C179" s="80"/>
      <c r="D179" s="81"/>
    </row>
    <row r="182" spans="1:4" ht="27.75" customHeight="1" x14ac:dyDescent="0.25">
      <c r="A182" s="52" t="s">
        <v>123</v>
      </c>
      <c r="B182" s="65" t="s">
        <v>5</v>
      </c>
      <c r="C182" s="12" t="s">
        <v>121</v>
      </c>
      <c r="D182" s="12" t="s">
        <v>101</v>
      </c>
    </row>
    <row r="183" spans="1:4" x14ac:dyDescent="0.25">
      <c r="A183" s="68" t="s">
        <v>124</v>
      </c>
      <c r="B183" s="23">
        <v>-8816</v>
      </c>
      <c r="C183" s="70"/>
      <c r="D183" s="71"/>
    </row>
    <row r="184" spans="1:4" x14ac:dyDescent="0.25">
      <c r="A184" s="72"/>
      <c r="B184" s="73"/>
      <c r="C184" s="74"/>
      <c r="D184" s="75"/>
    </row>
    <row r="185" spans="1:4" x14ac:dyDescent="0.25">
      <c r="A185" s="76"/>
      <c r="B185" s="77"/>
      <c r="C185" s="78"/>
      <c r="D185" s="79"/>
    </row>
    <row r="186" spans="1:4" ht="15" customHeight="1" x14ac:dyDescent="0.25">
      <c r="B186" s="82">
        <v>-8816</v>
      </c>
      <c r="C186" s="80"/>
      <c r="D186" s="81"/>
    </row>
    <row r="187" spans="1:4" x14ac:dyDescent="0.25">
      <c r="A187" s="3"/>
    </row>
    <row r="189" spans="1:4" ht="24" customHeight="1" x14ac:dyDescent="0.25">
      <c r="A189" s="52" t="s">
        <v>125</v>
      </c>
      <c r="B189" s="53" t="s">
        <v>5</v>
      </c>
      <c r="C189" s="12" t="s">
        <v>121</v>
      </c>
      <c r="D189" s="12" t="s">
        <v>101</v>
      </c>
    </row>
    <row r="190" spans="1:4" x14ac:dyDescent="0.25">
      <c r="A190" s="68" t="s">
        <v>126</v>
      </c>
      <c r="B190" s="69"/>
      <c r="C190" s="70"/>
      <c r="D190" s="71"/>
    </row>
    <row r="191" spans="1:4" x14ac:dyDescent="0.25">
      <c r="A191" s="72"/>
      <c r="B191" s="73"/>
      <c r="C191" s="74"/>
      <c r="D191" s="75"/>
    </row>
    <row r="192" spans="1:4" x14ac:dyDescent="0.25">
      <c r="A192" s="76"/>
      <c r="B192" s="77"/>
      <c r="C192" s="78"/>
      <c r="D192" s="79"/>
    </row>
    <row r="193" spans="1:4" ht="16.5" customHeight="1" x14ac:dyDescent="0.25">
      <c r="B193" s="12">
        <f>SUM(B191:B192)</f>
        <v>0</v>
      </c>
      <c r="C193" s="80"/>
      <c r="D193" s="81"/>
    </row>
    <row r="197" spans="1:4" ht="24" customHeight="1" x14ac:dyDescent="0.25">
      <c r="A197" s="52" t="s">
        <v>127</v>
      </c>
      <c r="B197" s="53" t="s">
        <v>5</v>
      </c>
      <c r="C197" s="83" t="s">
        <v>121</v>
      </c>
      <c r="D197" s="83" t="s">
        <v>32</v>
      </c>
    </row>
    <row r="198" spans="1:4" x14ac:dyDescent="0.25">
      <c r="A198" s="68" t="s">
        <v>128</v>
      </c>
      <c r="B198" s="14"/>
      <c r="C198" s="14">
        <v>0</v>
      </c>
      <c r="D198" s="14">
        <v>0</v>
      </c>
    </row>
    <row r="199" spans="1:4" x14ac:dyDescent="0.25">
      <c r="A199" s="15"/>
      <c r="B199" s="16"/>
      <c r="C199" s="16">
        <v>0</v>
      </c>
      <c r="D199" s="16">
        <v>0</v>
      </c>
    </row>
    <row r="200" spans="1:4" x14ac:dyDescent="0.25">
      <c r="A200" s="17"/>
      <c r="B200" s="84"/>
      <c r="C200" s="84">
        <v>0</v>
      </c>
      <c r="D200" s="84">
        <v>0</v>
      </c>
    </row>
    <row r="201" spans="1:4" ht="18.75" customHeight="1" x14ac:dyDescent="0.25">
      <c r="B201" s="12">
        <f>SUM(B199:B200)</f>
        <v>0</v>
      </c>
      <c r="C201" s="80"/>
      <c r="D201" s="81"/>
    </row>
    <row r="203" spans="1:4" x14ac:dyDescent="0.25">
      <c r="A203" s="6" t="s">
        <v>129</v>
      </c>
    </row>
    <row r="204" spans="1:4" x14ac:dyDescent="0.25">
      <c r="A204" s="6"/>
    </row>
    <row r="205" spans="1:4" x14ac:dyDescent="0.25">
      <c r="A205" s="6" t="s">
        <v>130</v>
      </c>
    </row>
    <row r="207" spans="1:4" ht="24" customHeight="1" x14ac:dyDescent="0.25">
      <c r="A207" s="85" t="s">
        <v>131</v>
      </c>
      <c r="B207" s="65" t="s">
        <v>5</v>
      </c>
      <c r="C207" s="12" t="s">
        <v>132</v>
      </c>
      <c r="D207" s="12" t="s">
        <v>32</v>
      </c>
    </row>
    <row r="208" spans="1:4" x14ac:dyDescent="0.25">
      <c r="A208" s="39" t="s">
        <v>133</v>
      </c>
      <c r="B208" s="16">
        <v>-126500</v>
      </c>
      <c r="C208" s="14"/>
      <c r="D208" s="14"/>
    </row>
    <row r="209" spans="1:4" x14ac:dyDescent="0.25">
      <c r="A209" s="41" t="s">
        <v>134</v>
      </c>
      <c r="B209" s="26">
        <v>-237250</v>
      </c>
      <c r="C209" s="16"/>
      <c r="D209" s="16"/>
    </row>
    <row r="210" spans="1:4" x14ac:dyDescent="0.25">
      <c r="A210" s="86" t="s">
        <v>135</v>
      </c>
      <c r="B210" s="87">
        <v>-43550</v>
      </c>
      <c r="C210" s="16"/>
      <c r="D210" s="16"/>
    </row>
    <row r="211" spans="1:4" x14ac:dyDescent="0.25">
      <c r="A211" s="86" t="s">
        <v>136</v>
      </c>
      <c r="B211" s="87">
        <v>-1000800</v>
      </c>
      <c r="C211" s="16"/>
      <c r="D211" s="16"/>
    </row>
    <row r="212" spans="1:4" x14ac:dyDescent="0.25">
      <c r="A212" s="86" t="s">
        <v>137</v>
      </c>
      <c r="B212" s="87">
        <v>-77500</v>
      </c>
      <c r="C212" s="16"/>
      <c r="D212" s="16"/>
    </row>
    <row r="213" spans="1:4" x14ac:dyDescent="0.25">
      <c r="A213" s="86" t="s">
        <v>138</v>
      </c>
      <c r="B213" s="87">
        <v>-27120</v>
      </c>
      <c r="C213" s="16"/>
      <c r="D213" s="16"/>
    </row>
    <row r="214" spans="1:4" x14ac:dyDescent="0.25">
      <c r="A214" s="86" t="s">
        <v>139</v>
      </c>
      <c r="B214" s="87">
        <v>-300080</v>
      </c>
      <c r="C214" s="16"/>
      <c r="D214" s="16"/>
    </row>
    <row r="215" spans="1:4" x14ac:dyDescent="0.25">
      <c r="A215" s="86" t="s">
        <v>140</v>
      </c>
      <c r="B215" s="87">
        <v>-661583.1</v>
      </c>
      <c r="C215" s="16"/>
      <c r="D215" s="16"/>
    </row>
    <row r="216" spans="1:4" x14ac:dyDescent="0.25">
      <c r="A216" s="86" t="s">
        <v>141</v>
      </c>
      <c r="B216" s="87">
        <v>-18000</v>
      </c>
      <c r="C216" s="16"/>
      <c r="D216" s="16"/>
    </row>
    <row r="217" spans="1:4" x14ac:dyDescent="0.25">
      <c r="A217" s="86" t="s">
        <v>142</v>
      </c>
      <c r="B217" s="87">
        <v>-224100</v>
      </c>
      <c r="C217" s="16"/>
      <c r="D217" s="16"/>
    </row>
    <row r="218" spans="1:4" x14ac:dyDescent="0.25">
      <c r="A218" s="86" t="s">
        <v>143</v>
      </c>
      <c r="B218" s="87">
        <v>-2716483.1</v>
      </c>
      <c r="C218" s="16"/>
      <c r="D218" s="16"/>
    </row>
    <row r="219" spans="1:4" x14ac:dyDescent="0.25">
      <c r="A219" s="86" t="s">
        <v>144</v>
      </c>
      <c r="B219" s="87">
        <v>-2716483.1</v>
      </c>
      <c r="C219" s="16"/>
      <c r="D219" s="16"/>
    </row>
    <row r="220" spans="1:4" x14ac:dyDescent="0.25">
      <c r="A220" s="86" t="s">
        <v>145</v>
      </c>
      <c r="B220" s="87">
        <v>-2716483.1</v>
      </c>
      <c r="C220" s="16"/>
      <c r="D220" s="16"/>
    </row>
    <row r="221" spans="1:4" x14ac:dyDescent="0.25">
      <c r="A221" s="86" t="s">
        <v>146</v>
      </c>
      <c r="B221" s="87">
        <v>-4404202.55</v>
      </c>
      <c r="C221" s="16"/>
      <c r="D221" s="16"/>
    </row>
    <row r="222" spans="1:4" x14ac:dyDescent="0.25">
      <c r="A222" s="86" t="s">
        <v>147</v>
      </c>
      <c r="B222" s="87">
        <v>-4404202.55</v>
      </c>
      <c r="C222" s="16"/>
      <c r="D222" s="16"/>
    </row>
    <row r="223" spans="1:4" x14ac:dyDescent="0.25">
      <c r="A223" s="86" t="s">
        <v>148</v>
      </c>
      <c r="B223" s="87">
        <v>-6548888.0300000003</v>
      </c>
      <c r="C223" s="16"/>
      <c r="D223" s="16"/>
    </row>
    <row r="224" spans="1:4" x14ac:dyDescent="0.25">
      <c r="A224" s="86" t="s">
        <v>149</v>
      </c>
      <c r="B224" s="87">
        <v>-781170.68</v>
      </c>
      <c r="C224" s="16"/>
      <c r="D224" s="16"/>
    </row>
    <row r="225" spans="1:4" x14ac:dyDescent="0.25">
      <c r="A225" s="86" t="s">
        <v>150</v>
      </c>
      <c r="B225" s="87">
        <v>-3123151.13</v>
      </c>
      <c r="C225" s="16"/>
      <c r="D225" s="16"/>
    </row>
    <row r="226" spans="1:4" x14ac:dyDescent="0.25">
      <c r="A226" s="86" t="s">
        <v>151</v>
      </c>
      <c r="B226" s="87">
        <v>-10453209.84</v>
      </c>
      <c r="C226" s="16"/>
      <c r="D226" s="16"/>
    </row>
    <row r="227" spans="1:4" x14ac:dyDescent="0.25">
      <c r="A227" s="86" t="s">
        <v>152</v>
      </c>
      <c r="B227" s="87">
        <v>-14857412.390000001</v>
      </c>
      <c r="C227" s="16"/>
      <c r="D227" s="16"/>
    </row>
    <row r="228" spans="1:4" x14ac:dyDescent="0.25">
      <c r="A228" s="86" t="s">
        <v>153</v>
      </c>
      <c r="B228" s="87">
        <v>-30145871.399999999</v>
      </c>
      <c r="C228" s="16"/>
      <c r="D228" s="16"/>
    </row>
    <row r="229" spans="1:4" x14ac:dyDescent="0.25">
      <c r="A229" s="86" t="s">
        <v>154</v>
      </c>
      <c r="B229" s="87">
        <v>-844416.02</v>
      </c>
      <c r="C229" s="16"/>
      <c r="D229" s="16"/>
    </row>
    <row r="230" spans="1:4" x14ac:dyDescent="0.25">
      <c r="A230" s="86" t="s">
        <v>155</v>
      </c>
      <c r="B230" s="87">
        <v>-4176061.64</v>
      </c>
      <c r="C230" s="16"/>
      <c r="D230" s="16"/>
    </row>
    <row r="231" spans="1:4" x14ac:dyDescent="0.25">
      <c r="A231" s="86" t="s">
        <v>156</v>
      </c>
      <c r="B231" s="87">
        <v>-328337</v>
      </c>
      <c r="C231" s="16"/>
      <c r="D231" s="16"/>
    </row>
    <row r="232" spans="1:4" x14ac:dyDescent="0.25">
      <c r="A232" s="86" t="s">
        <v>157</v>
      </c>
      <c r="B232" s="87">
        <v>-35494686.060000002</v>
      </c>
      <c r="C232" s="16"/>
      <c r="D232" s="16"/>
    </row>
    <row r="233" spans="1:4" x14ac:dyDescent="0.25">
      <c r="A233" s="86" t="s">
        <v>158</v>
      </c>
      <c r="B233" s="87">
        <v>-35494686.060000002</v>
      </c>
      <c r="C233" s="16"/>
      <c r="D233" s="16"/>
    </row>
    <row r="234" spans="1:4" x14ac:dyDescent="0.25">
      <c r="A234" s="86" t="s">
        <v>159</v>
      </c>
      <c r="B234" s="87">
        <v>-50352098.450000003</v>
      </c>
      <c r="C234" s="16"/>
      <c r="D234" s="16"/>
    </row>
    <row r="235" spans="1:4" x14ac:dyDescent="0.25">
      <c r="A235" s="17"/>
      <c r="B235" s="18"/>
      <c r="C235" s="18"/>
      <c r="D235" s="18"/>
    </row>
    <row r="236" spans="1:4" ht="15.75" customHeight="1" x14ac:dyDescent="0.25">
      <c r="B236" s="88">
        <v>-53068581.549999997</v>
      </c>
      <c r="C236" s="80"/>
      <c r="D236" s="81"/>
    </row>
    <row r="239" spans="1:4" ht="24.75" customHeight="1" x14ac:dyDescent="0.25">
      <c r="A239" s="85" t="s">
        <v>160</v>
      </c>
      <c r="B239" s="65" t="s">
        <v>5</v>
      </c>
      <c r="C239" s="12" t="s">
        <v>132</v>
      </c>
      <c r="D239" s="12" t="s">
        <v>32</v>
      </c>
    </row>
    <row r="240" spans="1:4" ht="20.25" customHeight="1" x14ac:dyDescent="0.25">
      <c r="A240" s="89" t="s">
        <v>161</v>
      </c>
      <c r="B240" s="87">
        <v>-430173.51</v>
      </c>
      <c r="C240" s="14"/>
      <c r="D240" s="14"/>
    </row>
    <row r="241" spans="1:4" ht="20.25" customHeight="1" x14ac:dyDescent="0.25">
      <c r="A241" s="90"/>
      <c r="B241" s="22"/>
      <c r="C241" s="16"/>
      <c r="D241" s="16"/>
    </row>
    <row r="242" spans="1:4" x14ac:dyDescent="0.25">
      <c r="A242" s="17"/>
      <c r="B242" s="18"/>
      <c r="C242" s="18"/>
      <c r="D242" s="18"/>
    </row>
    <row r="243" spans="1:4" ht="16.5" customHeight="1" x14ac:dyDescent="0.25">
      <c r="B243" s="88">
        <f>B240+B242</f>
        <v>-430173.51</v>
      </c>
      <c r="C243" s="80"/>
      <c r="D243" s="81"/>
    </row>
    <row r="245" spans="1:4" x14ac:dyDescent="0.25">
      <c r="A245" s="6"/>
    </row>
    <row r="246" spans="1:4" x14ac:dyDescent="0.25">
      <c r="A246" s="6" t="s">
        <v>162</v>
      </c>
    </row>
    <row r="247" spans="1:4" ht="26.25" customHeight="1" x14ac:dyDescent="0.25">
      <c r="A247" s="85" t="s">
        <v>163</v>
      </c>
      <c r="B247" s="65" t="s">
        <v>5</v>
      </c>
      <c r="C247" s="12" t="s">
        <v>164</v>
      </c>
      <c r="D247" s="12" t="s">
        <v>165</v>
      </c>
    </row>
    <row r="248" spans="1:4" x14ac:dyDescent="0.25">
      <c r="A248" s="91" t="s">
        <v>166</v>
      </c>
      <c r="B248" s="23">
        <v>15958139.779999999</v>
      </c>
      <c r="C248" s="92">
        <v>36.85</v>
      </c>
      <c r="D248" s="14">
        <v>0</v>
      </c>
    </row>
    <row r="249" spans="1:4" x14ac:dyDescent="0.25">
      <c r="A249" s="91" t="s">
        <v>167</v>
      </c>
      <c r="B249" s="23">
        <v>6756297.8899999997</v>
      </c>
      <c r="C249" s="92">
        <v>15.6</v>
      </c>
      <c r="D249" s="16"/>
    </row>
    <row r="250" spans="1:4" x14ac:dyDescent="0.25">
      <c r="A250" s="91" t="s">
        <v>168</v>
      </c>
      <c r="B250" s="23">
        <v>301951.21999999997</v>
      </c>
      <c r="C250" s="92">
        <v>0.7</v>
      </c>
      <c r="D250" s="16"/>
    </row>
    <row r="251" spans="1:4" x14ac:dyDescent="0.25">
      <c r="A251" s="91" t="s">
        <v>169</v>
      </c>
      <c r="B251" s="23">
        <v>4044.72</v>
      </c>
      <c r="C251" s="92">
        <v>0.01</v>
      </c>
      <c r="D251" s="16"/>
    </row>
    <row r="252" spans="1:4" x14ac:dyDescent="0.25">
      <c r="A252" s="91" t="s">
        <v>170</v>
      </c>
      <c r="B252" s="23">
        <v>1495563.75</v>
      </c>
      <c r="C252" s="92">
        <v>3.45</v>
      </c>
      <c r="D252" s="16"/>
    </row>
    <row r="253" spans="1:4" x14ac:dyDescent="0.25">
      <c r="A253" s="91" t="s">
        <v>171</v>
      </c>
      <c r="B253" s="23">
        <v>898761.54</v>
      </c>
      <c r="C253" s="92">
        <v>2.08</v>
      </c>
      <c r="D253" s="16"/>
    </row>
    <row r="254" spans="1:4" x14ac:dyDescent="0.25">
      <c r="A254" s="91" t="s">
        <v>172</v>
      </c>
      <c r="B254" s="23">
        <v>923427.83</v>
      </c>
      <c r="C254" s="92">
        <v>2.13</v>
      </c>
      <c r="D254" s="16"/>
    </row>
    <row r="255" spans="1:4" x14ac:dyDescent="0.25">
      <c r="A255" s="91" t="s">
        <v>173</v>
      </c>
      <c r="B255" s="23">
        <v>32206.3</v>
      </c>
      <c r="C255" s="92">
        <v>7.0000000000000007E-2</v>
      </c>
      <c r="D255" s="16"/>
    </row>
    <row r="256" spans="1:4" x14ac:dyDescent="0.25">
      <c r="A256" s="91" t="s">
        <v>174</v>
      </c>
      <c r="B256" s="23">
        <v>4040229.96</v>
      </c>
      <c r="C256" s="92">
        <v>9.33</v>
      </c>
      <c r="D256" s="16"/>
    </row>
    <row r="257" spans="1:4" x14ac:dyDescent="0.25">
      <c r="A257" s="91" t="s">
        <v>175</v>
      </c>
      <c r="B257" s="23">
        <v>185212.55</v>
      </c>
      <c r="C257" s="92">
        <v>0.43</v>
      </c>
      <c r="D257" s="16"/>
    </row>
    <row r="258" spans="1:4" x14ac:dyDescent="0.25">
      <c r="A258" s="91" t="s">
        <v>176</v>
      </c>
      <c r="B258" s="23">
        <v>16361.57</v>
      </c>
      <c r="C258" s="92">
        <v>0.04</v>
      </c>
      <c r="D258" s="16"/>
    </row>
    <row r="259" spans="1:4" x14ac:dyDescent="0.25">
      <c r="A259" s="91" t="s">
        <v>177</v>
      </c>
      <c r="B259" s="23">
        <v>60727.360000000001</v>
      </c>
      <c r="C259" s="92">
        <v>0.14000000000000001</v>
      </c>
      <c r="D259" s="16"/>
    </row>
    <row r="260" spans="1:4" x14ac:dyDescent="0.25">
      <c r="A260" s="91" t="s">
        <v>178</v>
      </c>
      <c r="B260" s="23">
        <v>30508</v>
      </c>
      <c r="C260" s="92">
        <v>7.0000000000000007E-2</v>
      </c>
      <c r="D260" s="16"/>
    </row>
    <row r="261" spans="1:4" x14ac:dyDescent="0.25">
      <c r="A261" s="91" t="s">
        <v>179</v>
      </c>
      <c r="B261" s="23">
        <v>87101.05</v>
      </c>
      <c r="C261" s="92">
        <v>0.2</v>
      </c>
      <c r="D261" s="16"/>
    </row>
    <row r="262" spans="1:4" x14ac:dyDescent="0.25">
      <c r="A262" s="91" t="s">
        <v>180</v>
      </c>
      <c r="B262" s="23">
        <v>21506.240000000002</v>
      </c>
      <c r="C262" s="92">
        <v>0.05</v>
      </c>
      <c r="D262" s="16"/>
    </row>
    <row r="263" spans="1:4" x14ac:dyDescent="0.25">
      <c r="A263" s="91" t="s">
        <v>181</v>
      </c>
      <c r="B263" s="23">
        <v>11977</v>
      </c>
      <c r="C263" s="92">
        <v>0.03</v>
      </c>
      <c r="D263" s="16"/>
    </row>
    <row r="264" spans="1:4" x14ac:dyDescent="0.25">
      <c r="A264" s="91" t="s">
        <v>182</v>
      </c>
      <c r="B264" s="23">
        <v>89853.03</v>
      </c>
      <c r="C264" s="92">
        <v>0.21</v>
      </c>
      <c r="D264" s="16"/>
    </row>
    <row r="265" spans="1:4" x14ac:dyDescent="0.25">
      <c r="A265" s="91" t="s">
        <v>183</v>
      </c>
      <c r="B265" s="23">
        <v>6000</v>
      </c>
      <c r="C265" s="92">
        <v>0.01</v>
      </c>
      <c r="D265" s="16"/>
    </row>
    <row r="266" spans="1:4" x14ac:dyDescent="0.25">
      <c r="A266" s="91" t="s">
        <v>184</v>
      </c>
      <c r="B266" s="23">
        <v>21442.799999999999</v>
      </c>
      <c r="C266" s="92">
        <v>0.05</v>
      </c>
      <c r="D266" s="16"/>
    </row>
    <row r="267" spans="1:4" x14ac:dyDescent="0.25">
      <c r="A267" s="91" t="s">
        <v>185</v>
      </c>
      <c r="B267" s="23">
        <v>350</v>
      </c>
      <c r="C267" s="92">
        <v>0</v>
      </c>
      <c r="D267" s="16"/>
    </row>
    <row r="268" spans="1:4" x14ac:dyDescent="0.25">
      <c r="A268" s="91" t="s">
        <v>186</v>
      </c>
      <c r="B268" s="23">
        <v>48301.5</v>
      </c>
      <c r="C268" s="92">
        <v>0.11</v>
      </c>
      <c r="D268" s="16"/>
    </row>
    <row r="269" spans="1:4" x14ac:dyDescent="0.25">
      <c r="A269" s="91" t="s">
        <v>187</v>
      </c>
      <c r="B269" s="23">
        <v>27416.46</v>
      </c>
      <c r="C269" s="92">
        <v>0.06</v>
      </c>
      <c r="D269" s="16"/>
    </row>
    <row r="270" spans="1:4" x14ac:dyDescent="0.25">
      <c r="A270" s="91" t="s">
        <v>188</v>
      </c>
      <c r="B270" s="23">
        <v>97650.19</v>
      </c>
      <c r="C270" s="92">
        <v>0.23</v>
      </c>
      <c r="D270" s="16"/>
    </row>
    <row r="271" spans="1:4" x14ac:dyDescent="0.25">
      <c r="A271" s="91" t="s">
        <v>189</v>
      </c>
      <c r="B271" s="23">
        <v>14563.69</v>
      </c>
      <c r="C271" s="92">
        <v>0.03</v>
      </c>
      <c r="D271" s="16"/>
    </row>
    <row r="272" spans="1:4" x14ac:dyDescent="0.25">
      <c r="A272" s="91" t="s">
        <v>190</v>
      </c>
      <c r="B272" s="23">
        <v>18468.36</v>
      </c>
      <c r="C272" s="92">
        <v>0.04</v>
      </c>
      <c r="D272" s="16"/>
    </row>
    <row r="273" spans="1:4" x14ac:dyDescent="0.25">
      <c r="A273" s="91" t="s">
        <v>191</v>
      </c>
      <c r="B273" s="23">
        <v>1278.83</v>
      </c>
      <c r="C273" s="92">
        <v>0</v>
      </c>
      <c r="D273" s="16"/>
    </row>
    <row r="274" spans="1:4" x14ac:dyDescent="0.25">
      <c r="A274" s="91" t="s">
        <v>192</v>
      </c>
      <c r="B274" s="23">
        <v>11267.97</v>
      </c>
      <c r="C274" s="92">
        <v>0.03</v>
      </c>
      <c r="D274" s="16"/>
    </row>
    <row r="275" spans="1:4" x14ac:dyDescent="0.25">
      <c r="A275" s="91" t="s">
        <v>193</v>
      </c>
      <c r="B275" s="23">
        <v>5122.99</v>
      </c>
      <c r="C275" s="92">
        <v>0.01</v>
      </c>
      <c r="D275" s="16"/>
    </row>
    <row r="276" spans="1:4" x14ac:dyDescent="0.25">
      <c r="A276" s="91" t="s">
        <v>194</v>
      </c>
      <c r="B276" s="23">
        <v>336.4</v>
      </c>
      <c r="C276" s="92">
        <v>0</v>
      </c>
      <c r="D276" s="16"/>
    </row>
    <row r="277" spans="1:4" x14ac:dyDescent="0.25">
      <c r="A277" s="91" t="s">
        <v>195</v>
      </c>
      <c r="B277" s="23">
        <v>24815.599999999999</v>
      </c>
      <c r="C277" s="92">
        <v>0.06</v>
      </c>
      <c r="D277" s="16"/>
    </row>
    <row r="278" spans="1:4" x14ac:dyDescent="0.25">
      <c r="A278" s="91" t="s">
        <v>196</v>
      </c>
      <c r="B278" s="23">
        <v>2715.44</v>
      </c>
      <c r="C278" s="92">
        <v>0.01</v>
      </c>
      <c r="D278" s="16"/>
    </row>
    <row r="279" spans="1:4" x14ac:dyDescent="0.25">
      <c r="A279" s="91" t="s">
        <v>197</v>
      </c>
      <c r="B279" s="23">
        <v>248677.74</v>
      </c>
      <c r="C279" s="92">
        <v>0.56999999999999995</v>
      </c>
      <c r="D279" s="16"/>
    </row>
    <row r="280" spans="1:4" x14ac:dyDescent="0.25">
      <c r="A280" s="91" t="s">
        <v>198</v>
      </c>
      <c r="B280" s="23">
        <v>28930.400000000001</v>
      </c>
      <c r="C280" s="92">
        <v>7.0000000000000007E-2</v>
      </c>
      <c r="D280" s="16"/>
    </row>
    <row r="281" spans="1:4" x14ac:dyDescent="0.25">
      <c r="A281" s="91" t="s">
        <v>199</v>
      </c>
      <c r="B281" s="23">
        <v>5640.31</v>
      </c>
      <c r="C281" s="92">
        <v>0.01</v>
      </c>
      <c r="D281" s="16"/>
    </row>
    <row r="282" spans="1:4" x14ac:dyDescent="0.25">
      <c r="A282" s="91" t="s">
        <v>200</v>
      </c>
      <c r="B282" s="23">
        <v>14974.36</v>
      </c>
      <c r="C282" s="92">
        <v>0.03</v>
      </c>
      <c r="D282" s="16"/>
    </row>
    <row r="283" spans="1:4" x14ac:dyDescent="0.25">
      <c r="A283" s="91" t="s">
        <v>201</v>
      </c>
      <c r="B283" s="23">
        <v>14848</v>
      </c>
      <c r="C283" s="92">
        <v>0.03</v>
      </c>
      <c r="D283" s="16"/>
    </row>
    <row r="284" spans="1:4" x14ac:dyDescent="0.25">
      <c r="A284" s="91" t="s">
        <v>202</v>
      </c>
      <c r="B284" s="23">
        <v>24482.89</v>
      </c>
      <c r="C284" s="92">
        <v>0.06</v>
      </c>
      <c r="D284" s="16"/>
    </row>
    <row r="285" spans="1:4" x14ac:dyDescent="0.25">
      <c r="A285" s="91" t="s">
        <v>203</v>
      </c>
      <c r="B285" s="23">
        <v>2526.64</v>
      </c>
      <c r="C285" s="92">
        <v>0.01</v>
      </c>
      <c r="D285" s="16"/>
    </row>
    <row r="286" spans="1:4" x14ac:dyDescent="0.25">
      <c r="A286" s="91" t="s">
        <v>204</v>
      </c>
      <c r="B286" s="23">
        <v>622</v>
      </c>
      <c r="C286" s="92">
        <v>0</v>
      </c>
      <c r="D286" s="16"/>
    </row>
    <row r="287" spans="1:4" x14ac:dyDescent="0.25">
      <c r="A287" s="91" t="s">
        <v>205</v>
      </c>
      <c r="B287" s="23">
        <v>156098.35</v>
      </c>
      <c r="C287" s="92">
        <v>0.36</v>
      </c>
      <c r="D287" s="16"/>
    </row>
    <row r="288" spans="1:4" x14ac:dyDescent="0.25">
      <c r="A288" s="91" t="s">
        <v>206</v>
      </c>
      <c r="B288" s="23">
        <v>6932.4</v>
      </c>
      <c r="C288" s="92">
        <v>0.02</v>
      </c>
      <c r="D288" s="16"/>
    </row>
    <row r="289" spans="1:4" x14ac:dyDescent="0.25">
      <c r="A289" s="91" t="s">
        <v>207</v>
      </c>
      <c r="B289" s="23">
        <v>4669.29</v>
      </c>
      <c r="C289" s="92">
        <v>0.01</v>
      </c>
      <c r="D289" s="16"/>
    </row>
    <row r="290" spans="1:4" x14ac:dyDescent="0.25">
      <c r="A290" s="91" t="s">
        <v>208</v>
      </c>
      <c r="B290" s="23">
        <v>7208.37</v>
      </c>
      <c r="C290" s="92">
        <v>0.02</v>
      </c>
      <c r="D290" s="16"/>
    </row>
    <row r="291" spans="1:4" x14ac:dyDescent="0.25">
      <c r="A291" s="91" t="s">
        <v>209</v>
      </c>
      <c r="B291" s="23">
        <v>470758.24</v>
      </c>
      <c r="C291" s="92">
        <v>1.0900000000000001</v>
      </c>
      <c r="D291" s="16"/>
    </row>
    <row r="292" spans="1:4" x14ac:dyDescent="0.25">
      <c r="A292" s="91" t="s">
        <v>210</v>
      </c>
      <c r="B292" s="23">
        <v>499.73</v>
      </c>
      <c r="C292" s="92">
        <v>0</v>
      </c>
      <c r="D292" s="16"/>
    </row>
    <row r="293" spans="1:4" x14ac:dyDescent="0.25">
      <c r="A293" s="91" t="s">
        <v>211</v>
      </c>
      <c r="B293" s="23">
        <v>35624.199999999997</v>
      </c>
      <c r="C293" s="92">
        <v>0.08</v>
      </c>
      <c r="D293" s="16"/>
    </row>
    <row r="294" spans="1:4" x14ac:dyDescent="0.25">
      <c r="A294" s="91" t="s">
        <v>212</v>
      </c>
      <c r="B294" s="23">
        <v>51670.79</v>
      </c>
      <c r="C294" s="92">
        <v>0.12</v>
      </c>
      <c r="D294" s="16"/>
    </row>
    <row r="295" spans="1:4" x14ac:dyDescent="0.25">
      <c r="A295" s="91" t="s">
        <v>213</v>
      </c>
      <c r="B295" s="23">
        <v>271754.59000000003</v>
      </c>
      <c r="C295" s="92">
        <v>0.63</v>
      </c>
      <c r="D295" s="16"/>
    </row>
    <row r="296" spans="1:4" x14ac:dyDescent="0.25">
      <c r="A296" s="91" t="s">
        <v>214</v>
      </c>
      <c r="B296" s="23">
        <v>2134.2800000000002</v>
      </c>
      <c r="C296" s="92">
        <v>0</v>
      </c>
      <c r="D296" s="16"/>
    </row>
    <row r="297" spans="1:4" x14ac:dyDescent="0.25">
      <c r="A297" s="91" t="s">
        <v>215</v>
      </c>
      <c r="B297" s="23">
        <v>90027</v>
      </c>
      <c r="C297" s="92">
        <v>0.21</v>
      </c>
      <c r="D297" s="16"/>
    </row>
    <row r="298" spans="1:4" x14ac:dyDescent="0.25">
      <c r="A298" s="91" t="s">
        <v>216</v>
      </c>
      <c r="B298" s="23">
        <v>8004</v>
      </c>
      <c r="C298" s="92">
        <v>0.02</v>
      </c>
      <c r="D298" s="16"/>
    </row>
    <row r="299" spans="1:4" x14ac:dyDescent="0.25">
      <c r="A299" s="91" t="s">
        <v>217</v>
      </c>
      <c r="B299" s="23">
        <v>377961.6</v>
      </c>
      <c r="C299" s="92">
        <v>0.87</v>
      </c>
      <c r="D299" s="16"/>
    </row>
    <row r="300" spans="1:4" x14ac:dyDescent="0.25">
      <c r="A300" s="91" t="s">
        <v>218</v>
      </c>
      <c r="B300" s="23">
        <v>6704.8</v>
      </c>
      <c r="C300" s="92">
        <v>0.02</v>
      </c>
      <c r="D300" s="16"/>
    </row>
    <row r="301" spans="1:4" x14ac:dyDescent="0.25">
      <c r="A301" s="91" t="s">
        <v>219</v>
      </c>
      <c r="B301" s="23">
        <v>14848</v>
      </c>
      <c r="C301" s="92">
        <v>0.03</v>
      </c>
      <c r="D301" s="16"/>
    </row>
    <row r="302" spans="1:4" x14ac:dyDescent="0.25">
      <c r="A302" s="91" t="s">
        <v>220</v>
      </c>
      <c r="B302" s="23">
        <v>322566.62</v>
      </c>
      <c r="C302" s="92">
        <v>0.74</v>
      </c>
      <c r="D302" s="16"/>
    </row>
    <row r="303" spans="1:4" x14ac:dyDescent="0.25">
      <c r="A303" s="91" t="s">
        <v>221</v>
      </c>
      <c r="B303" s="23">
        <v>1033831.05</v>
      </c>
      <c r="C303" s="92">
        <v>2.39</v>
      </c>
      <c r="D303" s="16"/>
    </row>
    <row r="304" spans="1:4" x14ac:dyDescent="0.25">
      <c r="A304" s="91" t="s">
        <v>222</v>
      </c>
      <c r="B304" s="23">
        <v>402689</v>
      </c>
      <c r="C304" s="92">
        <v>0.93</v>
      </c>
      <c r="D304" s="16"/>
    </row>
    <row r="305" spans="1:4" x14ac:dyDescent="0.25">
      <c r="A305" s="91" t="s">
        <v>223</v>
      </c>
      <c r="B305" s="23">
        <v>39104.26</v>
      </c>
      <c r="C305" s="92">
        <v>0.09</v>
      </c>
      <c r="D305" s="16"/>
    </row>
    <row r="306" spans="1:4" x14ac:dyDescent="0.25">
      <c r="A306" s="91" t="s">
        <v>224</v>
      </c>
      <c r="B306" s="23">
        <v>9437.1</v>
      </c>
      <c r="C306" s="92">
        <v>0.02</v>
      </c>
      <c r="D306" s="16"/>
    </row>
    <row r="307" spans="1:4" x14ac:dyDescent="0.25">
      <c r="A307" s="91" t="s">
        <v>225</v>
      </c>
      <c r="B307" s="23">
        <v>1258.54</v>
      </c>
      <c r="C307" s="92">
        <v>0</v>
      </c>
      <c r="D307" s="16"/>
    </row>
    <row r="308" spans="1:4" x14ac:dyDescent="0.25">
      <c r="A308" s="91" t="s">
        <v>226</v>
      </c>
      <c r="B308" s="23">
        <v>37698.21</v>
      </c>
      <c r="C308" s="92">
        <v>0.09</v>
      </c>
      <c r="D308" s="16"/>
    </row>
    <row r="309" spans="1:4" x14ac:dyDescent="0.25">
      <c r="A309" s="91" t="s">
        <v>227</v>
      </c>
      <c r="B309" s="23">
        <v>4622595.04</v>
      </c>
      <c r="C309" s="92">
        <v>10.67</v>
      </c>
      <c r="D309" s="16"/>
    </row>
    <row r="310" spans="1:4" x14ac:dyDescent="0.25">
      <c r="A310" s="91" t="s">
        <v>228</v>
      </c>
      <c r="B310" s="23">
        <v>80983.47</v>
      </c>
      <c r="C310" s="92">
        <v>0.19</v>
      </c>
      <c r="D310" s="16"/>
    </row>
    <row r="311" spans="1:4" x14ac:dyDescent="0.25">
      <c r="A311" s="91" t="s">
        <v>229</v>
      </c>
      <c r="B311" s="23">
        <v>30500</v>
      </c>
      <c r="C311" s="92">
        <v>7.0000000000000007E-2</v>
      </c>
      <c r="D311" s="16"/>
    </row>
    <row r="312" spans="1:4" x14ac:dyDescent="0.25">
      <c r="A312" s="91" t="s">
        <v>230</v>
      </c>
      <c r="B312" s="23">
        <v>1005328.67</v>
      </c>
      <c r="C312" s="92">
        <v>2.3199999999999998</v>
      </c>
      <c r="D312" s="16"/>
    </row>
    <row r="313" spans="1:4" x14ac:dyDescent="0.25">
      <c r="A313" s="91" t="s">
        <v>231</v>
      </c>
      <c r="B313" s="23">
        <v>154033.38</v>
      </c>
      <c r="C313" s="92">
        <v>0.36</v>
      </c>
      <c r="D313" s="16"/>
    </row>
    <row r="314" spans="1:4" x14ac:dyDescent="0.25">
      <c r="A314" s="91" t="s">
        <v>232</v>
      </c>
      <c r="B314" s="23">
        <v>322788.28999999998</v>
      </c>
      <c r="C314" s="92">
        <v>0.75</v>
      </c>
      <c r="D314" s="16"/>
    </row>
    <row r="315" spans="1:4" x14ac:dyDescent="0.25">
      <c r="A315" s="91" t="s">
        <v>233</v>
      </c>
      <c r="B315" s="23">
        <v>13618</v>
      </c>
      <c r="C315" s="92">
        <v>0.03</v>
      </c>
      <c r="D315" s="16"/>
    </row>
    <row r="316" spans="1:4" x14ac:dyDescent="0.25">
      <c r="A316" s="91" t="s">
        <v>234</v>
      </c>
      <c r="B316" s="23">
        <v>86757.88</v>
      </c>
      <c r="C316" s="92">
        <v>0.2</v>
      </c>
      <c r="D316" s="16"/>
    </row>
    <row r="317" spans="1:4" x14ac:dyDescent="0.25">
      <c r="A317" s="91" t="s">
        <v>235</v>
      </c>
      <c r="B317" s="23">
        <v>106532.6</v>
      </c>
      <c r="C317" s="92">
        <v>0.25</v>
      </c>
      <c r="D317" s="16"/>
    </row>
    <row r="318" spans="1:4" x14ac:dyDescent="0.25">
      <c r="A318" s="91" t="s">
        <v>236</v>
      </c>
      <c r="B318" s="23">
        <v>1076</v>
      </c>
      <c r="C318" s="92">
        <v>0</v>
      </c>
      <c r="D318" s="16"/>
    </row>
    <row r="319" spans="1:4" x14ac:dyDescent="0.25">
      <c r="A319" s="91" t="s">
        <v>237</v>
      </c>
      <c r="B319" s="23">
        <v>322797.78000000003</v>
      </c>
      <c r="C319" s="92">
        <v>0.75</v>
      </c>
      <c r="D319" s="16"/>
    </row>
    <row r="320" spans="1:4" x14ac:dyDescent="0.25">
      <c r="A320" s="91" t="s">
        <v>238</v>
      </c>
      <c r="B320" s="23">
        <v>246705.61</v>
      </c>
      <c r="C320" s="92">
        <v>0.56999999999999995</v>
      </c>
      <c r="D320" s="16"/>
    </row>
    <row r="321" spans="1:6" x14ac:dyDescent="0.25">
      <c r="A321" s="91" t="s">
        <v>239</v>
      </c>
      <c r="B321" s="23">
        <v>19140</v>
      </c>
      <c r="C321" s="92">
        <v>0.04</v>
      </c>
      <c r="D321" s="16"/>
    </row>
    <row r="322" spans="1:6" x14ac:dyDescent="0.25">
      <c r="A322" s="91" t="s">
        <v>240</v>
      </c>
      <c r="B322" s="23">
        <v>38047.800000000003</v>
      </c>
      <c r="C322" s="92">
        <v>0.09</v>
      </c>
      <c r="D322" s="16"/>
    </row>
    <row r="323" spans="1:6" x14ac:dyDescent="0.25">
      <c r="A323" s="91" t="s">
        <v>241</v>
      </c>
      <c r="B323" s="23">
        <v>10934.41</v>
      </c>
      <c r="C323" s="92">
        <v>0.03</v>
      </c>
      <c r="D323" s="16"/>
    </row>
    <row r="324" spans="1:6" x14ac:dyDescent="0.25">
      <c r="A324" s="91" t="s">
        <v>242</v>
      </c>
      <c r="B324" s="23">
        <v>374124</v>
      </c>
      <c r="C324" s="92">
        <v>0.86</v>
      </c>
      <c r="D324" s="16"/>
    </row>
    <row r="325" spans="1:6" x14ac:dyDescent="0.25">
      <c r="A325" s="91" t="s">
        <v>243</v>
      </c>
      <c r="B325" s="23">
        <v>791855.1</v>
      </c>
      <c r="C325" s="92">
        <v>1.83</v>
      </c>
      <c r="D325" s="16"/>
    </row>
    <row r="326" spans="1:6" x14ac:dyDescent="0.25">
      <c r="A326" s="91" t="s">
        <v>244</v>
      </c>
      <c r="B326" s="23">
        <v>191410.48</v>
      </c>
      <c r="C326" s="92">
        <v>0.44</v>
      </c>
      <c r="D326" s="16"/>
    </row>
    <row r="327" spans="1:6" x14ac:dyDescent="0.25">
      <c r="A327" s="50"/>
      <c r="B327" s="23"/>
      <c r="C327" s="92"/>
      <c r="D327" s="16"/>
    </row>
    <row r="328" spans="1:6" ht="15.75" customHeight="1" x14ac:dyDescent="0.25">
      <c r="B328" s="67">
        <f>SUM(B248:B327)</f>
        <v>43305011.289999992</v>
      </c>
      <c r="C328" s="51" t="s">
        <v>245</v>
      </c>
      <c r="D328" s="12"/>
    </row>
    <row r="331" spans="1:6" x14ac:dyDescent="0.25">
      <c r="A331" s="6" t="s">
        <v>246</v>
      </c>
    </row>
    <row r="333" spans="1:6" ht="28.5" customHeight="1" x14ac:dyDescent="0.25">
      <c r="A333" s="52" t="s">
        <v>247</v>
      </c>
      <c r="B333" s="53" t="s">
        <v>41</v>
      </c>
      <c r="C333" s="12" t="s">
        <v>42</v>
      </c>
      <c r="D333" s="83" t="s">
        <v>248</v>
      </c>
      <c r="E333" s="93" t="s">
        <v>6</v>
      </c>
      <c r="F333" s="53" t="s">
        <v>121</v>
      </c>
    </row>
    <row r="334" spans="1:6" x14ac:dyDescent="0.25">
      <c r="A334" s="39" t="s">
        <v>249</v>
      </c>
      <c r="B334" s="14">
        <v>21374.59</v>
      </c>
      <c r="C334" s="14">
        <v>21374.59</v>
      </c>
      <c r="D334" s="14">
        <f>C334-B334</f>
        <v>0</v>
      </c>
      <c r="E334" s="14">
        <v>0</v>
      </c>
      <c r="F334" s="94">
        <v>0</v>
      </c>
    </row>
    <row r="335" spans="1:6" x14ac:dyDescent="0.25">
      <c r="A335" s="41" t="s">
        <v>250</v>
      </c>
      <c r="B335" s="16"/>
      <c r="C335" s="16">
        <v>-2624999.96</v>
      </c>
      <c r="D335" s="16">
        <f>C335-B335</f>
        <v>-2624999.96</v>
      </c>
      <c r="E335" s="16"/>
      <c r="F335" s="29"/>
    </row>
    <row r="336" spans="1:6" x14ac:dyDescent="0.25">
      <c r="A336" s="41" t="s">
        <v>251</v>
      </c>
      <c r="B336" s="16"/>
      <c r="C336" s="16">
        <v>-13344711.310000001</v>
      </c>
      <c r="D336" s="16">
        <f t="shared" ref="D336:D347" si="2">C336-B336</f>
        <v>-13344711.310000001</v>
      </c>
      <c r="E336" s="16"/>
      <c r="F336" s="29"/>
    </row>
    <row r="337" spans="1:6" x14ac:dyDescent="0.25">
      <c r="A337" s="41" t="s">
        <v>252</v>
      </c>
      <c r="B337" s="16"/>
      <c r="C337" s="16">
        <v>-33787.82</v>
      </c>
      <c r="D337" s="16">
        <f t="shared" si="2"/>
        <v>-33787.82</v>
      </c>
      <c r="E337" s="16"/>
      <c r="F337" s="29"/>
    </row>
    <row r="338" spans="1:6" x14ac:dyDescent="0.25">
      <c r="A338" s="41" t="s">
        <v>253</v>
      </c>
      <c r="B338" s="16">
        <v>-30000</v>
      </c>
      <c r="C338" s="16"/>
      <c r="D338" s="16">
        <f t="shared" si="2"/>
        <v>30000</v>
      </c>
      <c r="E338" s="16"/>
      <c r="F338" s="29"/>
    </row>
    <row r="339" spans="1:6" x14ac:dyDescent="0.25">
      <c r="A339" s="41" t="s">
        <v>254</v>
      </c>
      <c r="B339" s="16">
        <v>-96922554.609999999</v>
      </c>
      <c r="C339" s="16">
        <v>-96922554.609999999</v>
      </c>
      <c r="D339" s="16">
        <f t="shared" si="2"/>
        <v>0</v>
      </c>
      <c r="E339" s="16"/>
      <c r="F339" s="29"/>
    </row>
    <row r="340" spans="1:6" x14ac:dyDescent="0.25">
      <c r="A340" s="41" t="s">
        <v>255</v>
      </c>
      <c r="B340" s="16">
        <v>-23719542.530000001</v>
      </c>
      <c r="C340" s="16">
        <v>-23719542.530000001</v>
      </c>
      <c r="D340" s="16">
        <f t="shared" si="2"/>
        <v>0</v>
      </c>
      <c r="E340" s="16"/>
      <c r="F340" s="29"/>
    </row>
    <row r="341" spans="1:6" x14ac:dyDescent="0.25">
      <c r="A341" s="41" t="s">
        <v>256</v>
      </c>
      <c r="B341" s="16">
        <v>-578389.13</v>
      </c>
      <c r="C341" s="16">
        <v>-578389.13</v>
      </c>
      <c r="D341" s="16">
        <f t="shared" si="2"/>
        <v>0</v>
      </c>
      <c r="E341" s="16"/>
      <c r="F341" s="29"/>
    </row>
    <row r="342" spans="1:6" x14ac:dyDescent="0.25">
      <c r="A342" s="41" t="s">
        <v>257</v>
      </c>
      <c r="B342" s="16">
        <v>-2623728.62</v>
      </c>
      <c r="C342" s="16">
        <v>-2623728.62</v>
      </c>
      <c r="D342" s="16">
        <f t="shared" si="2"/>
        <v>0</v>
      </c>
      <c r="E342" s="16"/>
      <c r="F342" s="29"/>
    </row>
    <row r="343" spans="1:6" x14ac:dyDescent="0.25">
      <c r="A343" s="41" t="s">
        <v>258</v>
      </c>
      <c r="B343" s="16">
        <v>-1441113.13</v>
      </c>
      <c r="C343" s="16">
        <v>-1441113.13</v>
      </c>
      <c r="D343" s="16">
        <f t="shared" si="2"/>
        <v>0</v>
      </c>
      <c r="E343" s="16"/>
      <c r="F343" s="29"/>
    </row>
    <row r="344" spans="1:6" x14ac:dyDescent="0.25">
      <c r="A344" s="41" t="s">
        <v>259</v>
      </c>
      <c r="B344" s="16">
        <v>-2805934.89</v>
      </c>
      <c r="C344" s="16">
        <v>-2835934.89</v>
      </c>
      <c r="D344" s="16">
        <f t="shared" si="2"/>
        <v>-30000</v>
      </c>
      <c r="E344" s="16"/>
      <c r="F344" s="29"/>
    </row>
    <row r="345" spans="1:6" x14ac:dyDescent="0.25">
      <c r="A345" s="41" t="s">
        <v>260</v>
      </c>
      <c r="B345" s="16">
        <v>-3797463.44</v>
      </c>
      <c r="C345" s="16">
        <v>-3797463.44</v>
      </c>
      <c r="D345" s="16">
        <f t="shared" si="2"/>
        <v>0</v>
      </c>
      <c r="E345" s="16"/>
      <c r="F345" s="29"/>
    </row>
    <row r="346" spans="1:6" x14ac:dyDescent="0.25">
      <c r="A346" s="41" t="s">
        <v>261</v>
      </c>
      <c r="B346" s="16">
        <v>-2855982.34</v>
      </c>
      <c r="C346" s="16">
        <v>-2855982.34</v>
      </c>
      <c r="D346" s="16">
        <f t="shared" si="2"/>
        <v>0</v>
      </c>
      <c r="E346" s="16"/>
      <c r="F346" s="29"/>
    </row>
    <row r="347" spans="1:6" x14ac:dyDescent="0.25">
      <c r="A347" s="41" t="s">
        <v>262</v>
      </c>
      <c r="B347" s="16">
        <v>96574.21</v>
      </c>
      <c r="C347" s="16">
        <v>96574.21</v>
      </c>
      <c r="D347" s="16">
        <f t="shared" si="2"/>
        <v>0</v>
      </c>
      <c r="E347" s="16"/>
      <c r="F347" s="29"/>
    </row>
    <row r="348" spans="1:6" x14ac:dyDescent="0.25">
      <c r="A348" s="41" t="s">
        <v>263</v>
      </c>
      <c r="B348" s="16">
        <v>4926067.33</v>
      </c>
      <c r="C348" s="16">
        <v>4926067.33</v>
      </c>
      <c r="D348" s="16"/>
      <c r="E348" s="16"/>
      <c r="F348" s="29"/>
    </row>
    <row r="349" spans="1:6" x14ac:dyDescent="0.25">
      <c r="A349" s="41" t="s">
        <v>264</v>
      </c>
      <c r="B349" s="16">
        <v>-1321604.8700000001</v>
      </c>
      <c r="C349" s="16">
        <v>-1321604.8700000001</v>
      </c>
      <c r="D349" s="16"/>
      <c r="E349" s="16"/>
      <c r="F349" s="29"/>
    </row>
    <row r="350" spans="1:6" x14ac:dyDescent="0.25">
      <c r="A350" s="41" t="s">
        <v>265</v>
      </c>
      <c r="B350" s="16">
        <v>-188921.55</v>
      </c>
      <c r="C350" s="16">
        <v>-188921.55</v>
      </c>
      <c r="D350" s="16"/>
      <c r="E350" s="16"/>
      <c r="F350" s="29"/>
    </row>
    <row r="351" spans="1:6" x14ac:dyDescent="0.25">
      <c r="A351" s="17"/>
      <c r="B351" s="16"/>
      <c r="C351" s="16"/>
      <c r="D351" s="16"/>
      <c r="E351" s="16"/>
      <c r="F351" s="29"/>
    </row>
    <row r="352" spans="1:6" ht="19.5" customHeight="1" x14ac:dyDescent="0.25">
      <c r="B352" s="88">
        <f>SUM(B334:B351)</f>
        <v>-131241218.97999999</v>
      </c>
      <c r="C352" s="88">
        <f>SUM(C334:C351)</f>
        <v>-147244718.06999996</v>
      </c>
      <c r="D352" s="88">
        <f>SUM(D334:D351)</f>
        <v>-16003499.09</v>
      </c>
      <c r="E352" s="37"/>
      <c r="F352" s="38"/>
    </row>
    <row r="355" spans="1:5" ht="27" customHeight="1" x14ac:dyDescent="0.25">
      <c r="A355" s="85" t="s">
        <v>266</v>
      </c>
      <c r="B355" s="65" t="s">
        <v>41</v>
      </c>
      <c r="C355" s="12" t="s">
        <v>42</v>
      </c>
      <c r="D355" s="12" t="s">
        <v>248</v>
      </c>
      <c r="E355" s="95" t="s">
        <v>121</v>
      </c>
    </row>
    <row r="356" spans="1:5" x14ac:dyDescent="0.25">
      <c r="A356" s="96" t="s">
        <v>267</v>
      </c>
      <c r="B356" s="14">
        <v>3904371.73</v>
      </c>
      <c r="C356" s="14">
        <v>-10193743.77</v>
      </c>
      <c r="D356" s="16">
        <f t="shared" ref="D356:D370" si="3">C356-B356</f>
        <v>-14098115.5</v>
      </c>
      <c r="E356" s="14"/>
    </row>
    <row r="357" spans="1:5" x14ac:dyDescent="0.25">
      <c r="A357" s="91" t="s">
        <v>268</v>
      </c>
      <c r="B357" s="16">
        <v>-30418.19</v>
      </c>
      <c r="C357" s="16">
        <v>-30418.19</v>
      </c>
      <c r="D357" s="16">
        <f t="shared" si="3"/>
        <v>0</v>
      </c>
      <c r="E357" s="16"/>
    </row>
    <row r="358" spans="1:5" x14ac:dyDescent="0.25">
      <c r="A358" s="91" t="s">
        <v>269</v>
      </c>
      <c r="B358" s="16">
        <v>9555687.7400000002</v>
      </c>
      <c r="C358" s="16">
        <v>9555687.7400000002</v>
      </c>
      <c r="D358" s="16">
        <f t="shared" si="3"/>
        <v>0</v>
      </c>
      <c r="E358" s="16"/>
    </row>
    <row r="359" spans="1:5" x14ac:dyDescent="0.25">
      <c r="A359" s="91" t="s">
        <v>270</v>
      </c>
      <c r="B359" s="16">
        <v>7870532.1699999999</v>
      </c>
      <c r="C359" s="16">
        <v>7870532.1699999999</v>
      </c>
      <c r="D359" s="16">
        <f t="shared" si="3"/>
        <v>0</v>
      </c>
      <c r="E359" s="16"/>
    </row>
    <row r="360" spans="1:5" x14ac:dyDescent="0.25">
      <c r="A360" s="91" t="s">
        <v>271</v>
      </c>
      <c r="B360" s="16">
        <v>6325242.6500000004</v>
      </c>
      <c r="C360" s="16">
        <v>6325242.6500000004</v>
      </c>
      <c r="D360" s="16">
        <f t="shared" si="3"/>
        <v>0</v>
      </c>
      <c r="E360" s="16"/>
    </row>
    <row r="361" spans="1:5" x14ac:dyDescent="0.25">
      <c r="A361" s="91" t="s">
        <v>272</v>
      </c>
      <c r="B361" s="16">
        <v>14004518.77</v>
      </c>
      <c r="C361" s="16">
        <v>14004518.77</v>
      </c>
      <c r="D361" s="16">
        <f t="shared" si="3"/>
        <v>0</v>
      </c>
      <c r="E361" s="16"/>
    </row>
    <row r="362" spans="1:5" x14ac:dyDescent="0.25">
      <c r="A362" s="91" t="s">
        <v>273</v>
      </c>
      <c r="B362" s="16">
        <v>743959.54</v>
      </c>
      <c r="C362" s="16">
        <v>743959.54</v>
      </c>
      <c r="D362" s="16">
        <f t="shared" si="3"/>
        <v>0</v>
      </c>
      <c r="E362" s="16"/>
    </row>
    <row r="363" spans="1:5" x14ac:dyDescent="0.25">
      <c r="A363" s="91" t="s">
        <v>274</v>
      </c>
      <c r="B363" s="16">
        <v>12072233.859999999</v>
      </c>
      <c r="C363" s="16">
        <v>12072233.859999999</v>
      </c>
      <c r="D363" s="16">
        <f t="shared" si="3"/>
        <v>0</v>
      </c>
      <c r="E363" s="16"/>
    </row>
    <row r="364" spans="1:5" x14ac:dyDescent="0.25">
      <c r="A364" s="91" t="s">
        <v>275</v>
      </c>
      <c r="B364" s="16">
        <v>5688352</v>
      </c>
      <c r="C364" s="16">
        <v>5688811.0899999999</v>
      </c>
      <c r="D364" s="16">
        <f t="shared" si="3"/>
        <v>459.08999999985099</v>
      </c>
      <c r="E364" s="16"/>
    </row>
    <row r="365" spans="1:5" x14ac:dyDescent="0.25">
      <c r="A365" s="91" t="s">
        <v>276</v>
      </c>
      <c r="B365" s="16">
        <v>5845416.9500000002</v>
      </c>
      <c r="C365" s="16">
        <v>6056306.4500000002</v>
      </c>
      <c r="D365" s="16">
        <f t="shared" si="3"/>
        <v>210889.5</v>
      </c>
      <c r="E365" s="16"/>
    </row>
    <row r="366" spans="1:5" x14ac:dyDescent="0.25">
      <c r="A366" s="91" t="s">
        <v>277</v>
      </c>
      <c r="B366" s="16"/>
      <c r="C366" s="16">
        <v>5159765.6500000004</v>
      </c>
      <c r="D366" s="16">
        <f t="shared" si="3"/>
        <v>5159765.6500000004</v>
      </c>
      <c r="E366" s="16"/>
    </row>
    <row r="367" spans="1:5" x14ac:dyDescent="0.25">
      <c r="A367" s="91" t="s">
        <v>278</v>
      </c>
      <c r="B367" s="16">
        <v>-3030412.59</v>
      </c>
      <c r="C367" s="16">
        <v>-3296991.52</v>
      </c>
      <c r="D367" s="16">
        <f t="shared" si="3"/>
        <v>-266578.93000000017</v>
      </c>
      <c r="E367" s="16"/>
    </row>
    <row r="368" spans="1:5" x14ac:dyDescent="0.25">
      <c r="A368" s="91" t="s">
        <v>279</v>
      </c>
      <c r="B368" s="16">
        <v>-17287781.260000002</v>
      </c>
      <c r="C368" s="16">
        <v>-17318120.739999998</v>
      </c>
      <c r="D368" s="16">
        <f t="shared" si="3"/>
        <v>-30339.479999996722</v>
      </c>
      <c r="E368" s="16"/>
    </row>
    <row r="369" spans="1:5" x14ac:dyDescent="0.25">
      <c r="A369" s="91" t="s">
        <v>280</v>
      </c>
      <c r="B369" s="16">
        <v>-3819726.8</v>
      </c>
      <c r="C369" s="16">
        <v>-3819726.8</v>
      </c>
      <c r="D369" s="16">
        <f t="shared" si="3"/>
        <v>0</v>
      </c>
      <c r="E369" s="16"/>
    </row>
    <row r="370" spans="1:5" x14ac:dyDescent="0.25">
      <c r="A370" s="91" t="s">
        <v>281</v>
      </c>
      <c r="B370" s="16">
        <v>-17104865.5</v>
      </c>
      <c r="C370" s="16">
        <v>-17104865.5</v>
      </c>
      <c r="D370" s="16">
        <f t="shared" si="3"/>
        <v>0</v>
      </c>
      <c r="E370" s="16"/>
    </row>
    <row r="371" spans="1:5" x14ac:dyDescent="0.25">
      <c r="A371" s="91" t="s">
        <v>282</v>
      </c>
      <c r="B371" s="16">
        <v>-2469700.42</v>
      </c>
      <c r="C371" s="16">
        <v>-2469700.42</v>
      </c>
      <c r="D371" s="16">
        <f>C371-B371</f>
        <v>0</v>
      </c>
      <c r="E371" s="16"/>
    </row>
    <row r="372" spans="1:5" x14ac:dyDescent="0.25">
      <c r="A372" s="91" t="s">
        <v>283</v>
      </c>
      <c r="B372" s="16">
        <v>-546832.87</v>
      </c>
      <c r="C372" s="16">
        <v>-546832.87</v>
      </c>
      <c r="D372" s="16">
        <f>C372-B372</f>
        <v>0</v>
      </c>
      <c r="E372" s="16"/>
    </row>
    <row r="373" spans="1:5" x14ac:dyDescent="0.25">
      <c r="A373" s="91" t="s">
        <v>284</v>
      </c>
      <c r="B373" s="16">
        <v>-53344.54</v>
      </c>
      <c r="C373" s="16">
        <v>-53344.54</v>
      </c>
      <c r="D373" s="16">
        <f>C373-B373</f>
        <v>0</v>
      </c>
      <c r="E373" s="16"/>
    </row>
    <row r="374" spans="1:5" x14ac:dyDescent="0.25">
      <c r="A374" s="91" t="s">
        <v>285</v>
      </c>
      <c r="B374" s="16">
        <v>-48000</v>
      </c>
      <c r="C374" s="16">
        <v>-48000</v>
      </c>
      <c r="D374" s="16">
        <f>C374-B374</f>
        <v>0</v>
      </c>
      <c r="E374" s="16"/>
    </row>
    <row r="375" spans="1:5" x14ac:dyDescent="0.25">
      <c r="A375" s="91" t="s">
        <v>286</v>
      </c>
      <c r="B375" s="16"/>
      <c r="C375" s="16">
        <v>-1126210.8600000001</v>
      </c>
      <c r="D375" s="16">
        <f>C375-B375</f>
        <v>-1126210.8600000001</v>
      </c>
      <c r="E375" s="16"/>
    </row>
    <row r="376" spans="1:5" x14ac:dyDescent="0.25">
      <c r="A376" s="91" t="s">
        <v>287</v>
      </c>
      <c r="B376" s="16">
        <v>17714861.510000002</v>
      </c>
      <c r="C376" s="16">
        <v>21662846.48</v>
      </c>
      <c r="D376" s="16"/>
      <c r="E376" s="16"/>
    </row>
    <row r="377" spans="1:5" x14ac:dyDescent="0.25">
      <c r="A377" s="17"/>
      <c r="B377" s="16"/>
      <c r="C377" s="16"/>
      <c r="D377" s="16"/>
      <c r="E377" s="16"/>
    </row>
    <row r="378" spans="1:5" ht="20.25" customHeight="1" x14ac:dyDescent="0.25">
      <c r="B378" s="88">
        <f>SUM(B356:B375)</f>
        <v>21619233.240000006</v>
      </c>
      <c r="C378" s="88">
        <f>SUM(C356:C375)</f>
        <v>11469102.710000005</v>
      </c>
      <c r="D378" s="88">
        <f>SUM(D356:D375)</f>
        <v>-10150130.529999996</v>
      </c>
      <c r="E378" s="97"/>
    </row>
    <row r="380" spans="1:5" x14ac:dyDescent="0.25">
      <c r="A380" s="6" t="s">
        <v>288</v>
      </c>
    </row>
    <row r="382" spans="1:5" ht="30.75" customHeight="1" x14ac:dyDescent="0.25">
      <c r="A382" s="85" t="s">
        <v>289</v>
      </c>
      <c r="B382" s="65" t="s">
        <v>41</v>
      </c>
      <c r="C382" s="12" t="s">
        <v>42</v>
      </c>
      <c r="D382" s="12" t="s">
        <v>43</v>
      </c>
    </row>
    <row r="383" spans="1:5" x14ac:dyDescent="0.25">
      <c r="A383" s="86" t="s">
        <v>290</v>
      </c>
      <c r="B383" s="23">
        <v>12000</v>
      </c>
      <c r="C383" s="22">
        <v>12000</v>
      </c>
      <c r="D383" s="23">
        <f t="shared" ref="D383:D399" si="4">C383-B383</f>
        <v>0</v>
      </c>
    </row>
    <row r="384" spans="1:5" x14ac:dyDescent="0.25">
      <c r="A384" s="86" t="s">
        <v>291</v>
      </c>
      <c r="B384" s="23">
        <v>12000</v>
      </c>
      <c r="C384" s="22">
        <v>12000</v>
      </c>
      <c r="D384" s="23">
        <f t="shared" si="4"/>
        <v>0</v>
      </c>
    </row>
    <row r="385" spans="1:4" x14ac:dyDescent="0.25">
      <c r="A385" s="86" t="s">
        <v>292</v>
      </c>
      <c r="B385" s="23">
        <v>13564.75</v>
      </c>
      <c r="C385" s="22">
        <v>14558</v>
      </c>
      <c r="D385" s="23">
        <f t="shared" si="4"/>
        <v>993.25</v>
      </c>
    </row>
    <row r="386" spans="1:4" x14ac:dyDescent="0.25">
      <c r="A386" s="86" t="s">
        <v>293</v>
      </c>
      <c r="B386" s="23">
        <v>1446007.01</v>
      </c>
      <c r="C386" s="22">
        <v>2746833.92</v>
      </c>
      <c r="D386" s="23">
        <f t="shared" si="4"/>
        <v>1300826.9099999999</v>
      </c>
    </row>
    <row r="387" spans="1:4" x14ac:dyDescent="0.25">
      <c r="A387" s="86" t="s">
        <v>294</v>
      </c>
      <c r="B387" s="23">
        <v>412946.87</v>
      </c>
      <c r="C387" s="22">
        <v>369309.68</v>
      </c>
      <c r="D387" s="23">
        <f t="shared" si="4"/>
        <v>-43637.19</v>
      </c>
    </row>
    <row r="388" spans="1:4" x14ac:dyDescent="0.25">
      <c r="A388" s="86" t="s">
        <v>295</v>
      </c>
      <c r="B388" s="23">
        <v>482652.22</v>
      </c>
      <c r="C388" s="3">
        <v>502374.29</v>
      </c>
      <c r="D388" s="23">
        <f t="shared" si="4"/>
        <v>19722.070000000007</v>
      </c>
    </row>
    <row r="389" spans="1:4" x14ac:dyDescent="0.25">
      <c r="A389" s="86" t="s">
        <v>296</v>
      </c>
      <c r="B389" s="23">
        <v>107930.65</v>
      </c>
      <c r="C389" s="22">
        <v>107930.65</v>
      </c>
      <c r="D389" s="23">
        <f t="shared" si="4"/>
        <v>0</v>
      </c>
    </row>
    <row r="390" spans="1:4" x14ac:dyDescent="0.25">
      <c r="A390" s="86" t="s">
        <v>297</v>
      </c>
      <c r="B390" s="23">
        <v>65016.03</v>
      </c>
      <c r="C390" s="3">
        <v>306065.03000000003</v>
      </c>
      <c r="D390" s="23">
        <f t="shared" si="4"/>
        <v>241049.00000000003</v>
      </c>
    </row>
    <row r="391" spans="1:4" x14ac:dyDescent="0.25">
      <c r="A391" s="86" t="s">
        <v>298</v>
      </c>
      <c r="B391" s="23">
        <v>14477.24</v>
      </c>
      <c r="C391" s="22"/>
      <c r="D391" s="23">
        <f t="shared" si="4"/>
        <v>-14477.24</v>
      </c>
    </row>
    <row r="392" spans="1:4" x14ac:dyDescent="0.25">
      <c r="A392" s="86" t="s">
        <v>299</v>
      </c>
      <c r="B392" s="23">
        <v>1735231.88</v>
      </c>
      <c r="C392" s="22"/>
      <c r="D392" s="23">
        <f t="shared" si="4"/>
        <v>-1735231.88</v>
      </c>
    </row>
    <row r="393" spans="1:4" x14ac:dyDescent="0.25">
      <c r="A393" s="86" t="s">
        <v>300</v>
      </c>
      <c r="B393" s="23">
        <v>1191764.19</v>
      </c>
      <c r="C393" s="22">
        <v>480127.59</v>
      </c>
      <c r="D393" s="23">
        <f t="shared" si="4"/>
        <v>-711636.59999999986</v>
      </c>
    </row>
    <row r="394" spans="1:4" x14ac:dyDescent="0.25">
      <c r="A394" s="98" t="s">
        <v>301</v>
      </c>
      <c r="B394" s="99">
        <v>159202.29999999999</v>
      </c>
      <c r="C394" s="22"/>
      <c r="D394" s="23">
        <f t="shared" si="4"/>
        <v>-159202.29999999999</v>
      </c>
    </row>
    <row r="395" spans="1:4" x14ac:dyDescent="0.25">
      <c r="A395" s="98" t="s">
        <v>302</v>
      </c>
      <c r="B395" s="99"/>
      <c r="C395" s="22">
        <v>2738417.97</v>
      </c>
      <c r="D395" s="23">
        <f t="shared" si="4"/>
        <v>2738417.97</v>
      </c>
    </row>
    <row r="396" spans="1:4" x14ac:dyDescent="0.25">
      <c r="A396" s="3" t="s">
        <v>303</v>
      </c>
      <c r="B396" s="99"/>
      <c r="C396" s="22">
        <v>5220999.1900000004</v>
      </c>
      <c r="D396" s="23">
        <f t="shared" si="4"/>
        <v>5220999.1900000004</v>
      </c>
    </row>
    <row r="397" spans="1:4" x14ac:dyDescent="0.25">
      <c r="A397" s="98" t="s">
        <v>304</v>
      </c>
      <c r="B397" s="99"/>
      <c r="C397" s="22">
        <v>5311892.82</v>
      </c>
      <c r="D397" s="23">
        <f t="shared" si="4"/>
        <v>5311892.82</v>
      </c>
    </row>
    <row r="398" spans="1:4" x14ac:dyDescent="0.25">
      <c r="A398" s="98" t="s">
        <v>305</v>
      </c>
      <c r="B398" s="99"/>
      <c r="C398" s="22">
        <v>3344755</v>
      </c>
      <c r="D398" s="23">
        <f t="shared" si="4"/>
        <v>3344755</v>
      </c>
    </row>
    <row r="399" spans="1:4" x14ac:dyDescent="0.25">
      <c r="A399" s="98" t="s">
        <v>306</v>
      </c>
      <c r="B399" s="99">
        <v>438852.05</v>
      </c>
      <c r="C399" s="22">
        <v>1698351.21</v>
      </c>
      <c r="D399" s="23">
        <f t="shared" si="4"/>
        <v>1259499.1599999999</v>
      </c>
    </row>
    <row r="400" spans="1:4" x14ac:dyDescent="0.25">
      <c r="A400" s="100"/>
      <c r="B400" s="99"/>
      <c r="C400" s="22"/>
      <c r="D400" s="23"/>
    </row>
    <row r="401" spans="1:4" ht="21.75" customHeight="1" x14ac:dyDescent="0.25">
      <c r="B401" s="88">
        <f>SUM(B383:B400)</f>
        <v>6091645.1899999995</v>
      </c>
      <c r="C401" s="88">
        <f>SUM(C383:C400)</f>
        <v>22865615.350000001</v>
      </c>
      <c r="D401" s="88">
        <f>SUM(D383:D400)</f>
        <v>16773970.16</v>
      </c>
    </row>
    <row r="404" spans="1:4" ht="24" customHeight="1" x14ac:dyDescent="0.25">
      <c r="A404" s="85" t="s">
        <v>307</v>
      </c>
      <c r="B404" s="65" t="s">
        <v>43</v>
      </c>
      <c r="C404" s="12" t="s">
        <v>308</v>
      </c>
    </row>
    <row r="405" spans="1:4" x14ac:dyDescent="0.25">
      <c r="A405" s="39" t="s">
        <v>309</v>
      </c>
      <c r="B405" s="94">
        <v>0</v>
      </c>
      <c r="C405" s="14"/>
      <c r="D405" s="26"/>
    </row>
    <row r="406" spans="1:4" x14ac:dyDescent="0.25">
      <c r="A406" s="41" t="s">
        <v>310</v>
      </c>
      <c r="B406" s="29"/>
      <c r="C406" s="16"/>
      <c r="D406" s="26"/>
    </row>
    <row r="407" spans="1:4" x14ac:dyDescent="0.25">
      <c r="A407" s="15" t="s">
        <v>311</v>
      </c>
      <c r="B407" s="101">
        <f>SUM(B405:B406)</f>
        <v>0</v>
      </c>
      <c r="C407" s="16"/>
      <c r="D407" s="26"/>
    </row>
    <row r="408" spans="1:4" x14ac:dyDescent="0.25">
      <c r="A408" s="41" t="s">
        <v>312</v>
      </c>
      <c r="B408" s="23">
        <v>250949.26</v>
      </c>
      <c r="C408" s="16"/>
      <c r="D408" s="26"/>
    </row>
    <row r="409" spans="1:4" x14ac:dyDescent="0.25">
      <c r="A409" s="41" t="s">
        <v>313</v>
      </c>
      <c r="B409" s="29">
        <v>-42407.58</v>
      </c>
      <c r="C409" s="16"/>
      <c r="D409" s="26"/>
    </row>
    <row r="410" spans="1:4" x14ac:dyDescent="0.25">
      <c r="A410" s="41" t="s">
        <v>314</v>
      </c>
      <c r="B410" s="29">
        <v>34612.15</v>
      </c>
      <c r="C410" s="16"/>
      <c r="D410" s="26"/>
    </row>
    <row r="411" spans="1:4" x14ac:dyDescent="0.25">
      <c r="A411" s="41" t="s">
        <v>315</v>
      </c>
      <c r="B411" s="29">
        <v>87478.85</v>
      </c>
      <c r="C411" s="16"/>
      <c r="D411" s="26"/>
    </row>
    <row r="412" spans="1:4" x14ac:dyDescent="0.25">
      <c r="A412" s="41" t="s">
        <v>316</v>
      </c>
      <c r="B412" s="29">
        <v>-2980</v>
      </c>
      <c r="C412" s="16"/>
      <c r="D412" s="26"/>
    </row>
    <row r="413" spans="1:4" x14ac:dyDescent="0.25">
      <c r="A413" s="15" t="s">
        <v>317</v>
      </c>
      <c r="B413" s="101">
        <f>SUM(B408:B412)</f>
        <v>327652.68</v>
      </c>
      <c r="C413" s="16"/>
      <c r="D413" s="26"/>
    </row>
    <row r="414" spans="1:4" x14ac:dyDescent="0.25">
      <c r="A414" s="17"/>
      <c r="B414" s="32"/>
      <c r="C414" s="18"/>
      <c r="D414" s="26"/>
    </row>
    <row r="415" spans="1:4" ht="18" customHeight="1" x14ac:dyDescent="0.25">
      <c r="B415" s="67">
        <f>B407+B413</f>
        <v>327652.68</v>
      </c>
      <c r="C415" s="12"/>
    </row>
    <row r="417" spans="1:6" x14ac:dyDescent="0.25">
      <c r="A417" s="6" t="s">
        <v>318</v>
      </c>
    </row>
    <row r="418" spans="1:6" ht="12" customHeight="1" x14ac:dyDescent="0.25">
      <c r="A418" s="6" t="s">
        <v>319</v>
      </c>
    </row>
    <row r="419" spans="1:6" x14ac:dyDescent="0.25">
      <c r="A419" s="102" t="s">
        <v>320</v>
      </c>
      <c r="B419" s="103"/>
      <c r="C419" s="103"/>
      <c r="D419" s="104"/>
    </row>
    <row r="420" spans="1:6" x14ac:dyDescent="0.25">
      <c r="A420" s="105" t="s">
        <v>321</v>
      </c>
      <c r="B420" s="106"/>
      <c r="C420" s="106"/>
      <c r="D420" s="107"/>
      <c r="F420" s="108"/>
    </row>
    <row r="421" spans="1:6" x14ac:dyDescent="0.25">
      <c r="A421" s="109" t="s">
        <v>322</v>
      </c>
      <c r="B421" s="110"/>
      <c r="C421" s="110"/>
      <c r="D421" s="111"/>
      <c r="F421" s="108"/>
    </row>
    <row r="422" spans="1:6" x14ac:dyDescent="0.25">
      <c r="A422" s="112" t="s">
        <v>323</v>
      </c>
      <c r="B422" s="113"/>
      <c r="D422" s="114">
        <v>69502240.099999994</v>
      </c>
      <c r="F422" s="108"/>
    </row>
    <row r="423" spans="1:6" x14ac:dyDescent="0.25">
      <c r="A423" s="115"/>
      <c r="B423" s="115"/>
      <c r="F423" s="108"/>
    </row>
    <row r="424" spans="1:6" x14ac:dyDescent="0.25">
      <c r="A424" s="116" t="s">
        <v>324</v>
      </c>
      <c r="B424" s="116"/>
      <c r="C424" s="117"/>
      <c r="D424" s="118">
        <f>SUM(C424:C430)</f>
        <v>430173.51</v>
      </c>
    </row>
    <row r="425" spans="1:6" x14ac:dyDescent="0.25">
      <c r="A425" s="119" t="s">
        <v>325</v>
      </c>
      <c r="B425" s="119"/>
      <c r="C425" s="117"/>
      <c r="D425" s="120"/>
    </row>
    <row r="426" spans="1:6" x14ac:dyDescent="0.25">
      <c r="A426" s="119" t="s">
        <v>326</v>
      </c>
      <c r="B426" s="119"/>
      <c r="C426" s="118">
        <v>0</v>
      </c>
      <c r="D426" s="121"/>
    </row>
    <row r="427" spans="1:6" x14ac:dyDescent="0.25">
      <c r="A427" s="119" t="s">
        <v>327</v>
      </c>
      <c r="B427" s="119"/>
      <c r="C427" s="118">
        <v>0</v>
      </c>
      <c r="D427" s="121"/>
      <c r="F427" s="108"/>
    </row>
    <row r="428" spans="1:6" x14ac:dyDescent="0.25">
      <c r="A428" s="119" t="s">
        <v>328</v>
      </c>
      <c r="B428" s="119"/>
      <c r="C428" s="118">
        <v>0</v>
      </c>
      <c r="D428" s="121"/>
    </row>
    <row r="429" spans="1:6" x14ac:dyDescent="0.25">
      <c r="A429" s="119" t="s">
        <v>329</v>
      </c>
      <c r="B429" s="119"/>
      <c r="C429" s="118">
        <v>430173.51</v>
      </c>
      <c r="D429" s="121"/>
    </row>
    <row r="430" spans="1:6" x14ac:dyDescent="0.25">
      <c r="A430" s="122" t="s">
        <v>330</v>
      </c>
      <c r="B430" s="123"/>
      <c r="C430" s="118">
        <v>0</v>
      </c>
      <c r="D430" s="121"/>
    </row>
    <row r="431" spans="1:6" x14ac:dyDescent="0.25">
      <c r="A431" s="115"/>
      <c r="B431" s="115"/>
    </row>
    <row r="432" spans="1:6" x14ac:dyDescent="0.25">
      <c r="A432" s="116" t="s">
        <v>331</v>
      </c>
      <c r="B432" s="116"/>
      <c r="C432" s="117"/>
      <c r="D432" s="118">
        <f>SUM(C432:C435)</f>
        <v>16003499.09</v>
      </c>
    </row>
    <row r="433" spans="1:7" x14ac:dyDescent="0.25">
      <c r="A433" s="119" t="s">
        <v>332</v>
      </c>
      <c r="B433" s="119"/>
      <c r="C433" s="118">
        <v>0</v>
      </c>
      <c r="D433" s="121"/>
    </row>
    <row r="434" spans="1:7" x14ac:dyDescent="0.25">
      <c r="A434" s="119" t="s">
        <v>333</v>
      </c>
      <c r="B434" s="119"/>
      <c r="C434" s="118">
        <v>0</v>
      </c>
      <c r="D434" s="121"/>
    </row>
    <row r="435" spans="1:7" x14ac:dyDescent="0.25">
      <c r="A435" s="124" t="s">
        <v>334</v>
      </c>
      <c r="B435" s="125"/>
      <c r="C435" s="118">
        <v>16003499.09</v>
      </c>
      <c r="D435" s="126"/>
    </row>
    <row r="436" spans="1:7" x14ac:dyDescent="0.25">
      <c r="A436" s="115"/>
      <c r="B436" s="115"/>
    </row>
    <row r="437" spans="1:7" x14ac:dyDescent="0.25">
      <c r="A437" s="127" t="s">
        <v>335</v>
      </c>
      <c r="B437" s="127"/>
      <c r="D437" s="128">
        <f>+D422+D424-D432</f>
        <v>53928914.519999996</v>
      </c>
      <c r="E437" s="129"/>
      <c r="F437" s="130"/>
      <c r="G437" s="131"/>
    </row>
    <row r="438" spans="1:7" x14ac:dyDescent="0.25">
      <c r="A438" s="3"/>
      <c r="B438" s="3"/>
      <c r="C438" s="3"/>
      <c r="D438" s="22"/>
    </row>
    <row r="439" spans="1:7" x14ac:dyDescent="0.25">
      <c r="A439" s="102" t="s">
        <v>336</v>
      </c>
      <c r="B439" s="103"/>
      <c r="C439" s="103"/>
      <c r="D439" s="104"/>
    </row>
    <row r="440" spans="1:7" x14ac:dyDescent="0.25">
      <c r="A440" s="105" t="s">
        <v>321</v>
      </c>
      <c r="B440" s="106"/>
      <c r="C440" s="106"/>
      <c r="D440" s="107"/>
    </row>
    <row r="441" spans="1:7" x14ac:dyDescent="0.25">
      <c r="A441" s="109" t="s">
        <v>322</v>
      </c>
      <c r="B441" s="110"/>
      <c r="C441" s="110"/>
      <c r="D441" s="111"/>
    </row>
    <row r="442" spans="1:7" x14ac:dyDescent="0.25">
      <c r="A442" s="112" t="s">
        <v>337</v>
      </c>
      <c r="B442" s="113"/>
      <c r="D442" s="132">
        <v>43944317.259999998</v>
      </c>
      <c r="F442" s="22"/>
    </row>
    <row r="443" spans="1:7" x14ac:dyDescent="0.25">
      <c r="A443" s="115"/>
      <c r="B443" s="115"/>
    </row>
    <row r="444" spans="1:7" x14ac:dyDescent="0.25">
      <c r="A444" s="133" t="s">
        <v>338</v>
      </c>
      <c r="B444" s="133"/>
      <c r="C444" s="117"/>
      <c r="D444" s="134">
        <f>SUM(C444:C465)</f>
        <v>830716.45</v>
      </c>
    </row>
    <row r="445" spans="1:7" x14ac:dyDescent="0.25">
      <c r="A445" s="135" t="s">
        <v>339</v>
      </c>
      <c r="B445" s="136"/>
      <c r="C445" s="117"/>
      <c r="D445" s="137"/>
    </row>
    <row r="446" spans="1:7" x14ac:dyDescent="0.25">
      <c r="A446" s="135" t="s">
        <v>340</v>
      </c>
      <c r="B446" s="136"/>
      <c r="C446" s="117"/>
      <c r="D446" s="137"/>
    </row>
    <row r="447" spans="1:7" x14ac:dyDescent="0.25">
      <c r="A447" s="119" t="s">
        <v>341</v>
      </c>
      <c r="B447" s="119"/>
      <c r="C447" s="118">
        <v>617309.96</v>
      </c>
      <c r="D447" s="138"/>
    </row>
    <row r="448" spans="1:7" x14ac:dyDescent="0.25">
      <c r="A448" s="119" t="s">
        <v>342</v>
      </c>
      <c r="B448" s="119"/>
      <c r="C448" s="118">
        <v>43973.34</v>
      </c>
      <c r="D448" s="138"/>
    </row>
    <row r="449" spans="1:6" x14ac:dyDescent="0.25">
      <c r="A449" s="119" t="s">
        <v>343</v>
      </c>
      <c r="B449" s="119"/>
      <c r="C449" s="118">
        <v>34612.15</v>
      </c>
      <c r="D449" s="138"/>
    </row>
    <row r="450" spans="1:6" x14ac:dyDescent="0.25">
      <c r="A450" s="119" t="s">
        <v>344</v>
      </c>
      <c r="B450" s="119"/>
      <c r="C450" s="118">
        <v>0</v>
      </c>
      <c r="D450" s="138"/>
    </row>
    <row r="451" spans="1:6" x14ac:dyDescent="0.25">
      <c r="A451" s="119" t="s">
        <v>345</v>
      </c>
      <c r="B451" s="119"/>
      <c r="C451" s="118">
        <v>0</v>
      </c>
      <c r="D451" s="138"/>
      <c r="F451" s="108"/>
    </row>
    <row r="452" spans="1:6" x14ac:dyDescent="0.25">
      <c r="A452" s="119" t="s">
        <v>346</v>
      </c>
      <c r="B452" s="119"/>
      <c r="C452" s="118">
        <v>134821</v>
      </c>
      <c r="D452" s="138"/>
    </row>
    <row r="453" spans="1:6" x14ac:dyDescent="0.25">
      <c r="A453" s="119" t="s">
        <v>347</v>
      </c>
      <c r="B453" s="119"/>
      <c r="C453" s="118">
        <v>0</v>
      </c>
      <c r="D453" s="138"/>
      <c r="F453" s="108"/>
    </row>
    <row r="454" spans="1:6" x14ac:dyDescent="0.25">
      <c r="A454" s="119" t="s">
        <v>348</v>
      </c>
      <c r="B454" s="119"/>
      <c r="C454" s="118">
        <v>0</v>
      </c>
      <c r="D454" s="138"/>
    </row>
    <row r="455" spans="1:6" x14ac:dyDescent="0.25">
      <c r="A455" s="119" t="s">
        <v>349</v>
      </c>
      <c r="B455" s="119"/>
      <c r="C455" s="118">
        <v>0</v>
      </c>
      <c r="D455" s="138"/>
      <c r="F455" s="108"/>
    </row>
    <row r="456" spans="1:6" x14ac:dyDescent="0.25">
      <c r="A456" s="119" t="s">
        <v>350</v>
      </c>
      <c r="B456" s="119"/>
      <c r="C456" s="118">
        <v>0</v>
      </c>
      <c r="D456" s="138"/>
      <c r="F456" s="108"/>
    </row>
    <row r="457" spans="1:6" x14ac:dyDescent="0.25">
      <c r="A457" s="119" t="s">
        <v>351</v>
      </c>
      <c r="B457" s="119"/>
      <c r="C457" s="118"/>
      <c r="D457" s="138"/>
      <c r="F457" s="108"/>
    </row>
    <row r="458" spans="1:6" x14ac:dyDescent="0.25">
      <c r="A458" s="119" t="s">
        <v>352</v>
      </c>
      <c r="B458" s="119"/>
      <c r="C458" s="118">
        <v>0</v>
      </c>
      <c r="D458" s="138"/>
      <c r="F458" s="108"/>
    </row>
    <row r="459" spans="1:6" x14ac:dyDescent="0.25">
      <c r="A459" s="119" t="s">
        <v>353</v>
      </c>
      <c r="B459" s="119"/>
      <c r="C459" s="118">
        <v>0</v>
      </c>
      <c r="D459" s="138"/>
      <c r="F459" s="108"/>
    </row>
    <row r="460" spans="1:6" x14ac:dyDescent="0.25">
      <c r="A460" s="119" t="s">
        <v>354</v>
      </c>
      <c r="B460" s="119"/>
      <c r="C460" s="118"/>
      <c r="D460" s="138"/>
      <c r="F460" s="108"/>
    </row>
    <row r="461" spans="1:6" x14ac:dyDescent="0.25">
      <c r="A461" s="119" t="s">
        <v>355</v>
      </c>
      <c r="B461" s="119"/>
      <c r="C461" s="118">
        <v>0</v>
      </c>
      <c r="D461" s="138"/>
      <c r="F461" s="139"/>
    </row>
    <row r="462" spans="1:6" x14ac:dyDescent="0.25">
      <c r="A462" s="119" t="s">
        <v>356</v>
      </c>
      <c r="B462" s="119"/>
      <c r="C462" s="118">
        <v>0</v>
      </c>
      <c r="D462" s="138"/>
    </row>
    <row r="463" spans="1:6" x14ac:dyDescent="0.25">
      <c r="A463" s="119" t="s">
        <v>357</v>
      </c>
      <c r="B463" s="119"/>
      <c r="C463" s="118">
        <v>0</v>
      </c>
      <c r="D463" s="138"/>
    </row>
    <row r="464" spans="1:6" ht="12.75" customHeight="1" x14ac:dyDescent="0.25">
      <c r="A464" s="119" t="s">
        <v>358</v>
      </c>
      <c r="B464" s="119"/>
      <c r="C464" s="118">
        <v>0</v>
      </c>
      <c r="D464" s="138"/>
    </row>
    <row r="465" spans="1:6" x14ac:dyDescent="0.25">
      <c r="A465" s="140" t="s">
        <v>359</v>
      </c>
      <c r="B465" s="141"/>
      <c r="C465" s="118">
        <v>0</v>
      </c>
      <c r="D465" s="138"/>
    </row>
    <row r="466" spans="1:6" x14ac:dyDescent="0.25">
      <c r="A466" s="133" t="s">
        <v>360</v>
      </c>
      <c r="B466" s="133"/>
      <c r="C466" s="142"/>
      <c r="D466" s="134">
        <f>SUM(C466:C473)</f>
        <v>191410.48</v>
      </c>
    </row>
    <row r="467" spans="1:6" x14ac:dyDescent="0.25">
      <c r="A467" s="119" t="s">
        <v>361</v>
      </c>
      <c r="B467" s="119"/>
      <c r="C467" s="118">
        <v>191410.48</v>
      </c>
      <c r="D467" s="138"/>
    </row>
    <row r="468" spans="1:6" x14ac:dyDescent="0.25">
      <c r="A468" s="119" t="s">
        <v>362</v>
      </c>
      <c r="B468" s="119"/>
      <c r="C468" s="118">
        <v>0</v>
      </c>
      <c r="D468" s="138"/>
    </row>
    <row r="469" spans="1:6" x14ac:dyDescent="0.25">
      <c r="A469" s="119" t="s">
        <v>363</v>
      </c>
      <c r="B469" s="119"/>
      <c r="C469" s="118">
        <v>0</v>
      </c>
      <c r="D469" s="138"/>
    </row>
    <row r="470" spans="1:6" x14ac:dyDescent="0.25">
      <c r="A470" s="119" t="s">
        <v>364</v>
      </c>
      <c r="B470" s="119"/>
      <c r="C470" s="118">
        <v>0</v>
      </c>
      <c r="D470" s="138"/>
    </row>
    <row r="471" spans="1:6" x14ac:dyDescent="0.25">
      <c r="A471" s="119" t="s">
        <v>365</v>
      </c>
      <c r="B471" s="119"/>
      <c r="C471" s="118">
        <v>0</v>
      </c>
      <c r="D471" s="138"/>
    </row>
    <row r="472" spans="1:6" x14ac:dyDescent="0.25">
      <c r="A472" s="119" t="s">
        <v>366</v>
      </c>
      <c r="B472" s="119"/>
      <c r="C472" s="118">
        <v>0</v>
      </c>
      <c r="D472" s="138"/>
    </row>
    <row r="473" spans="1:6" x14ac:dyDescent="0.25">
      <c r="A473" s="140" t="s">
        <v>367</v>
      </c>
      <c r="B473" s="141"/>
      <c r="C473" s="118">
        <v>0</v>
      </c>
      <c r="D473" s="138"/>
    </row>
    <row r="474" spans="1:6" x14ac:dyDescent="0.25">
      <c r="A474" s="143" t="s">
        <v>368</v>
      </c>
      <c r="D474" s="128">
        <f>+D442-D444+D466</f>
        <v>43305011.289999992</v>
      </c>
      <c r="E474" s="108"/>
      <c r="F474" s="108"/>
    </row>
    <row r="475" spans="1:6" x14ac:dyDescent="0.25">
      <c r="E475" s="129"/>
      <c r="F475" s="10"/>
    </row>
    <row r="476" spans="1:6" x14ac:dyDescent="0.25">
      <c r="D476" s="108"/>
      <c r="E476" s="129"/>
    </row>
    <row r="477" spans="1:6" x14ac:dyDescent="0.25">
      <c r="A477" s="5" t="s">
        <v>369</v>
      </c>
      <c r="B477" s="5"/>
      <c r="C477" s="5"/>
      <c r="D477" s="5"/>
      <c r="E477" s="5"/>
    </row>
    <row r="478" spans="1:6" ht="21" customHeight="1" x14ac:dyDescent="0.25">
      <c r="A478" s="52" t="s">
        <v>370</v>
      </c>
      <c r="B478" s="53" t="s">
        <v>41</v>
      </c>
      <c r="C478" s="83" t="s">
        <v>42</v>
      </c>
      <c r="D478" s="83" t="s">
        <v>43</v>
      </c>
    </row>
    <row r="479" spans="1:6" x14ac:dyDescent="0.25">
      <c r="A479" s="13" t="s">
        <v>371</v>
      </c>
      <c r="B479" s="144">
        <v>0</v>
      </c>
      <c r="C479" s="94">
        <v>0</v>
      </c>
      <c r="D479" s="94"/>
    </row>
    <row r="480" spans="1:6" x14ac:dyDescent="0.25">
      <c r="A480" s="17"/>
      <c r="B480" s="145">
        <v>0</v>
      </c>
      <c r="C480" s="146">
        <v>0</v>
      </c>
      <c r="D480" s="146">
        <v>0</v>
      </c>
    </row>
    <row r="481" spans="2:4" ht="21" customHeight="1" x14ac:dyDescent="0.25">
      <c r="B481" s="12">
        <f>SUM(B480:B480)</f>
        <v>0</v>
      </c>
      <c r="C481" s="12">
        <f>SUM(C480:C480)</f>
        <v>0</v>
      </c>
      <c r="D481" s="12">
        <f>SUM(D480:D480)</f>
        <v>0</v>
      </c>
    </row>
    <row r="525" spans="1:1" x14ac:dyDescent="0.25">
      <c r="A525" s="1" t="s">
        <v>372</v>
      </c>
    </row>
  </sheetData>
  <mergeCells count="63">
    <mergeCell ref="A470:B470"/>
    <mergeCell ref="A471:B471"/>
    <mergeCell ref="A472:B472"/>
    <mergeCell ref="A473:B473"/>
    <mergeCell ref="A477:E477"/>
    <mergeCell ref="A464:B464"/>
    <mergeCell ref="A465:B465"/>
    <mergeCell ref="A466:B466"/>
    <mergeCell ref="A467:B467"/>
    <mergeCell ref="A468:B468"/>
    <mergeCell ref="A469:B469"/>
    <mergeCell ref="A458:B458"/>
    <mergeCell ref="A459:B459"/>
    <mergeCell ref="A460:B460"/>
    <mergeCell ref="A461:B461"/>
    <mergeCell ref="A462:B462"/>
    <mergeCell ref="A463:B463"/>
    <mergeCell ref="A452:B452"/>
    <mergeCell ref="A453:B453"/>
    <mergeCell ref="A454:B454"/>
    <mergeCell ref="A455:B455"/>
    <mergeCell ref="A456:B456"/>
    <mergeCell ref="A457:B457"/>
    <mergeCell ref="A444:B444"/>
    <mergeCell ref="A447:B447"/>
    <mergeCell ref="A448:B448"/>
    <mergeCell ref="A449:B449"/>
    <mergeCell ref="A450:B450"/>
    <mergeCell ref="A451:B451"/>
    <mergeCell ref="A437:B437"/>
    <mergeCell ref="A439:D439"/>
    <mergeCell ref="A440:D440"/>
    <mergeCell ref="A441:D441"/>
    <mergeCell ref="A442:B442"/>
    <mergeCell ref="A443:B443"/>
    <mergeCell ref="A431:B431"/>
    <mergeCell ref="A432:B432"/>
    <mergeCell ref="A433:B433"/>
    <mergeCell ref="A434:B434"/>
    <mergeCell ref="A435:B435"/>
    <mergeCell ref="A436:B436"/>
    <mergeCell ref="A425:B425"/>
    <mergeCell ref="A426:B426"/>
    <mergeCell ref="A427:B427"/>
    <mergeCell ref="A428:B428"/>
    <mergeCell ref="A429:B429"/>
    <mergeCell ref="A430:B430"/>
    <mergeCell ref="A419:D419"/>
    <mergeCell ref="A420:D420"/>
    <mergeCell ref="A421:D421"/>
    <mergeCell ref="A422:B422"/>
    <mergeCell ref="A423:B423"/>
    <mergeCell ref="A424:B424"/>
    <mergeCell ref="C186:D186"/>
    <mergeCell ref="C193:D193"/>
    <mergeCell ref="C201:D201"/>
    <mergeCell ref="C236:D236"/>
    <mergeCell ref="C243:D243"/>
    <mergeCell ref="E352:F352"/>
    <mergeCell ref="A1:F1"/>
    <mergeCell ref="A2:F2"/>
    <mergeCell ref="C65:D65"/>
    <mergeCell ref="C179:D179"/>
  </mergeCells>
  <dataValidations count="4">
    <dataValidation allowBlank="1" showInputMessage="1" showErrorMessage="1" prompt="Especificar origen de dicho recurso: Federal, Estatal, Municipal, Particulares." sqref="C175 C182 C189" xr:uid="{D7CB66E9-3197-4794-8614-0D9B3A645C76}"/>
    <dataValidation allowBlank="1" showInputMessage="1" showErrorMessage="1" prompt="Características cualitativas significativas que les impacten financieramente." sqref="C142:D142 D175 D182 D189" xr:uid="{5A156B1A-D650-4558-8B8D-437230BA23BF}"/>
    <dataValidation allowBlank="1" showInputMessage="1" showErrorMessage="1" prompt="Corresponde al número de la cuenta de acuerdo al Plan de Cuentas emitido por el CONAC (DOF 22/11/2010)." sqref="A142" xr:uid="{683BE078-3AEC-473C-91F9-E8D9E4382D53}"/>
    <dataValidation allowBlank="1" showInputMessage="1" showErrorMessage="1" prompt="Saldo final del periodo que corresponde la cuenta pública presentada (mensual:  enero, febrero, marzo, etc.; trimestral: 1er, 2do, 3ro. o 4to.)." sqref="B142 B175 B182 B189" xr:uid="{9D731B9A-05D6-47E4-BCEC-2358E6F5E866}"/>
  </dataValidations>
  <printOptions horizontalCentered="1"/>
  <pageMargins left="0.11811023622047245" right="0.11811023622047245" top="0.74803149606299213" bottom="0.55118110236220474" header="0.31496062992125984" footer="0.3149606299212598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2019-10-29T17:47:38Z</cp:lastPrinted>
  <dcterms:created xsi:type="dcterms:W3CDTF">2019-10-29T17:16:29Z</dcterms:created>
  <dcterms:modified xsi:type="dcterms:W3CDTF">2019-10-29T17:48:47Z</dcterms:modified>
</cp:coreProperties>
</file>